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'A'!$A$2:$AK$99</definedName>
  </definedNames>
  <calcPr fullCalcOnLoad="1"/>
</workbook>
</file>

<file path=xl/sharedStrings.xml><?xml version="1.0" encoding="utf-8"?>
<sst xmlns="http://schemas.openxmlformats.org/spreadsheetml/2006/main" count="367" uniqueCount="83">
  <si>
    <t/>
  </si>
  <si>
    <t xml:space="preserve">  第３－１７表　常住地による従業・通学市町村別１５歳以上就業者数及び通学者数（つづき）</t>
  </si>
  <si>
    <t>　　　（単位：人）</t>
  </si>
  <si>
    <t>　　　区　　　　　　　分</t>
  </si>
  <si>
    <t xml:space="preserve"> 　　昭　和　４　０　年</t>
  </si>
  <si>
    <t xml:space="preserve"> 　　昭　和　４　５　年</t>
  </si>
  <si>
    <t xml:space="preserve"> 　　昭　和　５　０　年</t>
  </si>
  <si>
    <t xml:space="preserve"> 　　昭　和　５　５　年</t>
  </si>
  <si>
    <t xml:space="preserve"> 　　平　成　　　７　　年</t>
  </si>
  <si>
    <t>計</t>
  </si>
  <si>
    <t>就 業 者</t>
  </si>
  <si>
    <t>通 学 者</t>
  </si>
  <si>
    <t>美濃加茂市に常住する者</t>
  </si>
  <si>
    <t>　市内で従業・通学の者</t>
  </si>
  <si>
    <t>　県内他市町村で従業・通学者</t>
  </si>
  <si>
    <t>　　　岐　　阜　　市</t>
  </si>
  <si>
    <t>　　　大　　垣　　市</t>
  </si>
  <si>
    <t>　　　多　治　見　市</t>
  </si>
  <si>
    <t>　　　関　　　　　市</t>
  </si>
  <si>
    <t>　　　中　津　川　市</t>
  </si>
  <si>
    <t>　　　　－</t>
  </si>
  <si>
    <t>　　　－</t>
  </si>
  <si>
    <t>－</t>
  </si>
  <si>
    <t>　　　美　　濃　　市</t>
  </si>
  <si>
    <t>　　　瑞　　浪　　市</t>
  </si>
  <si>
    <t>　　　恵　　那　　市</t>
  </si>
  <si>
    <t>　　　土　　岐　　市</t>
  </si>
  <si>
    <t>　　　各　務　原　市</t>
  </si>
  <si>
    <t>　　　可　　児　　市</t>
  </si>
  <si>
    <t>　　　岐　　南　　町</t>
  </si>
  <si>
    <t>　　　武　　儀　　町</t>
  </si>
  <si>
    <t>　　　八　　幡　　町</t>
  </si>
  <si>
    <t>　　　美　　並　　村</t>
  </si>
  <si>
    <t xml:space="preserve">        ･･･</t>
  </si>
  <si>
    <t xml:space="preserve">      ･･･</t>
  </si>
  <si>
    <t>･･･</t>
  </si>
  <si>
    <t>　　　坂　　祝　　町</t>
  </si>
  <si>
    <t>　　　富　　加　　町</t>
  </si>
  <si>
    <t>　　　川　　辺　　町</t>
  </si>
  <si>
    <t>　　　七　　宗　　町</t>
  </si>
  <si>
    <t>　　　八　百　津　町</t>
  </si>
  <si>
    <t>　　　白　　川　　町</t>
  </si>
  <si>
    <t>　　　御　　嵩　　町</t>
  </si>
  <si>
    <t>　　　兼　　山　　町</t>
  </si>
  <si>
    <t>　　　金　　山　　町</t>
  </si>
  <si>
    <t>　　　その他の市町村</t>
  </si>
  <si>
    <t>　他県で従業・通学する者　</t>
  </si>
  <si>
    <t>　　　愛　　知　　県</t>
  </si>
  <si>
    <t>　　　　　名　古　屋　市</t>
  </si>
  <si>
    <t>　　　　　一　　宮　　市</t>
  </si>
  <si>
    <t>　　　　　春　日　井　市</t>
  </si>
  <si>
    <t>　　　　　犬　　山　　市</t>
  </si>
  <si>
    <t>　　　　　江　　南　　市</t>
  </si>
  <si>
    <t>　　　　　小　　牧　　市</t>
  </si>
  <si>
    <t>　　　　　その他の市町村</t>
  </si>
  <si>
    <t>　　　そ の 他 の 県</t>
  </si>
  <si>
    <t xml:space="preserve"> 　　資料：国勢調査、各年10月1日現在</t>
  </si>
  <si>
    <t>資料：国勢調査、各年10月1日現在</t>
  </si>
  <si>
    <t>　　</t>
  </si>
  <si>
    <t>　　　高　　山　　市</t>
  </si>
  <si>
    <t>　　　羽　　島　　市</t>
  </si>
  <si>
    <t>　　　山　　県　　市</t>
  </si>
  <si>
    <t>　　　瑞　　穂　　市</t>
  </si>
  <si>
    <t>　　　本　　巣　　市</t>
  </si>
  <si>
    <t>　　　郡　　上　　市</t>
  </si>
  <si>
    <t>　　　下　　呂　　市</t>
  </si>
  <si>
    <t>　　　笠　　松　　町</t>
  </si>
  <si>
    <t>　　　柳　　津　　町</t>
  </si>
  <si>
    <t>－</t>
  </si>
  <si>
    <t xml:space="preserve"> 　　平　成　　１２　　年</t>
  </si>
  <si>
    <t>第３－１７表　常住地による従業・通学市町村別１５歳以上就業者数及び通学者数（つづき）</t>
  </si>
  <si>
    <t>資料：国勢調査、各年10月1日現在</t>
  </si>
  <si>
    <t xml:space="preserve"> 　　平　成　　　１７　　年</t>
  </si>
  <si>
    <t xml:space="preserve"> 　　平　成　　　２２　　年</t>
  </si>
  <si>
    <t>　　　飛　　騨　　市</t>
  </si>
  <si>
    <t>　　　海　　津　　市</t>
  </si>
  <si>
    <t>　　　東　白　川　町</t>
  </si>
  <si>
    <t>-</t>
  </si>
  <si>
    <t>　　　　　大　　口　　町</t>
  </si>
  <si>
    <t>　　　　　扶　　桑　　町</t>
  </si>
  <si>
    <t>　　　その他の市町村</t>
  </si>
  <si>
    <t>　　　       そ の 他 の 県</t>
  </si>
  <si>
    <t>第３－１７表　常住地による従業・通学市町村別１５歳以上就業者数及び通学者数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</si>
</sst>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0" xfId="0" applyFill="1" applyBorder="1" applyAlignment="1" applyProtection="1">
      <alignment horizontal="right"/>
      <protection/>
    </xf>
    <xf numFmtId="37" fontId="0" fillId="0" borderId="14" xfId="0" applyBorder="1" applyAlignment="1">
      <alignment horizontal="right"/>
    </xf>
    <xf numFmtId="37" fontId="0" fillId="0" borderId="10" xfId="0" applyBorder="1" applyAlignment="1" applyProtection="1">
      <alignment horizontal="right"/>
      <protection/>
    </xf>
    <xf numFmtId="37" fontId="0" fillId="0" borderId="21" xfId="0" applyBorder="1" applyAlignment="1">
      <alignment/>
    </xf>
    <xf numFmtId="37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I99"/>
  <sheetViews>
    <sheetView tabSelected="1" view="pageBreakPreview" zoomScale="60" zoomScaleNormal="75" zoomScalePageLayoutView="0" workbookViewId="0" topLeftCell="A1">
      <selection activeCell="AE33" sqref="AE33"/>
    </sheetView>
  </sheetViews>
  <sheetFormatPr defaultColWidth="11.66015625" defaultRowHeight="18"/>
  <cols>
    <col min="1" max="1" width="2.66015625" style="0" customWidth="1"/>
    <col min="2" max="2" width="11.66015625" style="0" hidden="1" customWidth="1"/>
    <col min="3" max="4" width="9.66015625" style="0" hidden="1" customWidth="1"/>
    <col min="5" max="5" width="11.66015625" style="0" hidden="1" customWidth="1"/>
    <col min="6" max="7" width="9.66015625" style="0" hidden="1" customWidth="1"/>
    <col min="8" max="8" width="30.66015625" style="0" hidden="1" customWidth="1"/>
    <col min="9" max="9" width="11.66015625" style="0" hidden="1" customWidth="1"/>
    <col min="10" max="11" width="9.66015625" style="0" hidden="1" customWidth="1"/>
    <col min="12" max="12" width="11.66015625" style="0" hidden="1" customWidth="1"/>
    <col min="13" max="14" width="9.66015625" style="0" hidden="1" customWidth="1"/>
    <col min="15" max="15" width="30.66015625" style="0" customWidth="1"/>
    <col min="16" max="18" width="11.66015625" style="0" customWidth="1"/>
    <col min="19" max="19" width="30.66015625" style="0" hidden="1" customWidth="1"/>
    <col min="20" max="22" width="11.66015625" style="0" customWidth="1"/>
    <col min="23" max="23" width="3.33203125" style="0" customWidth="1"/>
    <col min="24" max="24" width="30.66015625" style="0" customWidth="1"/>
    <col min="25" max="27" width="11.66015625" style="0" customWidth="1"/>
    <col min="28" max="28" width="3.41015625" style="0" customWidth="1"/>
    <col min="29" max="30" width="11.66015625" style="0" customWidth="1"/>
    <col min="31" max="31" width="30.66015625" style="0" customWidth="1"/>
    <col min="32" max="34" width="11.66015625" style="0" customWidth="1"/>
    <col min="35" max="35" width="3" style="0" customWidth="1"/>
  </cols>
  <sheetData>
    <row r="2" spans="1:31" ht="17.25">
      <c r="H2" t="s">
        <v>1</v>
      </c>
      <c r="O2" t="s">
        <v>82</v>
      </c>
      <c r="S2" t="s">
        <v>1</v>
      </c>
      <c r="X2" t="s">
        <v>70</v>
      </c>
      <c r="AE2" t="s">
        <v>82</v>
      </c>
    </row>
    <row r="3" spans="1:34" ht="17.25">
      <c r="A3" s="2"/>
      <c r="B3" s="2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3" t="s">
        <v>2</v>
      </c>
      <c r="X3" s="2"/>
      <c r="AA3" s="23" t="s">
        <v>2</v>
      </c>
      <c r="AE3" s="2"/>
      <c r="AH3" s="23" t="s">
        <v>2</v>
      </c>
    </row>
    <row r="4" spans="1:35" ht="17.25">
      <c r="A4" s="3"/>
      <c r="B4" s="4" t="s">
        <v>4</v>
      </c>
      <c r="C4" s="2"/>
      <c r="D4" s="2"/>
      <c r="E4" s="4" t="s">
        <v>5</v>
      </c>
      <c r="F4" s="2"/>
      <c r="G4" s="2"/>
      <c r="H4" s="3" t="s">
        <v>3</v>
      </c>
      <c r="I4" s="4" t="s">
        <v>6</v>
      </c>
      <c r="J4" s="2"/>
      <c r="K4" s="2"/>
      <c r="L4" s="4" t="s">
        <v>7</v>
      </c>
      <c r="M4" s="2"/>
      <c r="N4" s="2"/>
      <c r="O4" s="3" t="s">
        <v>3</v>
      </c>
      <c r="P4" s="4" t="s">
        <v>8</v>
      </c>
      <c r="Q4" s="2"/>
      <c r="R4" s="5"/>
      <c r="S4" s="3" t="s">
        <v>3</v>
      </c>
      <c r="T4" s="4" t="s">
        <v>69</v>
      </c>
      <c r="U4" s="2"/>
      <c r="V4" s="2"/>
      <c r="W4" s="16"/>
      <c r="X4" s="3" t="s">
        <v>3</v>
      </c>
      <c r="Y4" s="18" t="s">
        <v>72</v>
      </c>
      <c r="Z4" s="19"/>
      <c r="AA4" s="19"/>
      <c r="AB4" s="16"/>
      <c r="AC4" s="25"/>
      <c r="AD4" s="25"/>
      <c r="AE4" s="3" t="s">
        <v>3</v>
      </c>
      <c r="AF4" s="18" t="s">
        <v>73</v>
      </c>
      <c r="AG4" s="19"/>
      <c r="AH4" s="19"/>
      <c r="AI4" s="16"/>
    </row>
    <row r="5" spans="1:35" ht="17.25">
      <c r="A5" s="2"/>
      <c r="B5" s="6" t="s">
        <v>9</v>
      </c>
      <c r="C5" s="6" t="s">
        <v>10</v>
      </c>
      <c r="D5" s="6" t="s">
        <v>11</v>
      </c>
      <c r="E5" s="6" t="s">
        <v>9</v>
      </c>
      <c r="F5" s="6" t="s">
        <v>10</v>
      </c>
      <c r="G5" s="6" t="s">
        <v>11</v>
      </c>
      <c r="H5" s="2"/>
      <c r="I5" s="6" t="s">
        <v>9</v>
      </c>
      <c r="J5" s="6" t="s">
        <v>10</v>
      </c>
      <c r="K5" s="6" t="s">
        <v>11</v>
      </c>
      <c r="L5" s="6" t="s">
        <v>9</v>
      </c>
      <c r="M5" s="6" t="s">
        <v>10</v>
      </c>
      <c r="N5" s="6" t="s">
        <v>11</v>
      </c>
      <c r="O5" s="2"/>
      <c r="P5" s="6" t="s">
        <v>9</v>
      </c>
      <c r="Q5" s="6" t="s">
        <v>10</v>
      </c>
      <c r="R5" s="7" t="s">
        <v>11</v>
      </c>
      <c r="S5" s="2"/>
      <c r="T5" s="6" t="s">
        <v>9</v>
      </c>
      <c r="U5" s="6" t="s">
        <v>10</v>
      </c>
      <c r="V5" s="6" t="s">
        <v>11</v>
      </c>
      <c r="W5" s="16"/>
      <c r="X5" s="2"/>
      <c r="Y5" s="6" t="s">
        <v>9</v>
      </c>
      <c r="Z5" s="6" t="s">
        <v>10</v>
      </c>
      <c r="AA5" s="6" t="s">
        <v>11</v>
      </c>
      <c r="AB5" s="16"/>
      <c r="AC5" s="25"/>
      <c r="AD5" s="25"/>
      <c r="AE5" s="2"/>
      <c r="AF5" s="6" t="s">
        <v>9</v>
      </c>
      <c r="AG5" s="6" t="s">
        <v>10</v>
      </c>
      <c r="AH5" s="6" t="s">
        <v>11</v>
      </c>
      <c r="AI5" s="16"/>
    </row>
    <row r="6" spans="1:31" ht="17.25">
      <c r="A6" s="3"/>
      <c r="B6" s="3"/>
      <c r="C6" s="3"/>
      <c r="D6" s="3"/>
      <c r="E6" s="1"/>
      <c r="H6" s="11"/>
      <c r="O6" s="11"/>
      <c r="S6" s="11"/>
      <c r="X6" s="11"/>
      <c r="AE6" s="11"/>
    </row>
    <row r="7" spans="1:34" ht="17.25">
      <c r="A7" s="3"/>
      <c r="B7" s="3">
        <v>19373</v>
      </c>
      <c r="C7" s="3">
        <v>16940</v>
      </c>
      <c r="D7" s="1">
        <v>2433</v>
      </c>
      <c r="E7" s="1">
        <f>E9+E11+E39</f>
        <v>21223</v>
      </c>
      <c r="F7">
        <f>F9+F11+F39</f>
        <v>18824</v>
      </c>
      <c r="G7">
        <f>G9+G11+G39</f>
        <v>2399</v>
      </c>
      <c r="H7" s="12" t="s">
        <v>12</v>
      </c>
      <c r="I7">
        <f aca="true" t="shared" si="0" ref="I7:N7">I9+I11+I39</f>
        <v>21164</v>
      </c>
      <c r="J7">
        <f t="shared" si="0"/>
        <v>18523</v>
      </c>
      <c r="K7">
        <f t="shared" si="0"/>
        <v>2641</v>
      </c>
      <c r="L7">
        <f t="shared" si="0"/>
        <v>22645</v>
      </c>
      <c r="M7">
        <f t="shared" si="0"/>
        <v>19806</v>
      </c>
      <c r="N7">
        <f t="shared" si="0"/>
        <v>2839</v>
      </c>
      <c r="O7" s="12" t="s">
        <v>12</v>
      </c>
      <c r="P7">
        <v>27349</v>
      </c>
      <c r="Q7">
        <v>24202</v>
      </c>
      <c r="R7">
        <f>P7-Q7</f>
        <v>3147</v>
      </c>
      <c r="S7" s="12" t="s">
        <v>12</v>
      </c>
      <c r="T7">
        <v>29290</v>
      </c>
      <c r="U7">
        <v>26398</v>
      </c>
      <c r="V7">
        <f>T7-U7</f>
        <v>2892</v>
      </c>
      <c r="X7" s="12" t="s">
        <v>12</v>
      </c>
      <c r="Y7">
        <v>30389</v>
      </c>
      <c r="Z7">
        <v>27537</v>
      </c>
      <c r="AA7">
        <v>2852</v>
      </c>
      <c r="AE7" s="12" t="s">
        <v>12</v>
      </c>
      <c r="AF7">
        <v>30262</v>
      </c>
      <c r="AG7">
        <v>27534</v>
      </c>
      <c r="AH7">
        <v>2728</v>
      </c>
    </row>
    <row r="8" spans="1:31" ht="17.25">
      <c r="A8" s="3"/>
      <c r="B8" s="3"/>
      <c r="C8" s="3"/>
      <c r="D8" s="1"/>
      <c r="E8" s="1"/>
      <c r="H8" s="12"/>
      <c r="O8" s="12"/>
      <c r="S8" s="12"/>
      <c r="X8" s="12"/>
      <c r="AE8" s="12"/>
    </row>
    <row r="9" spans="1:34" ht="17.25">
      <c r="A9" s="3"/>
      <c r="B9" s="3">
        <v>14746</v>
      </c>
      <c r="C9" s="3">
        <v>13371</v>
      </c>
      <c r="D9" s="1">
        <v>1375</v>
      </c>
      <c r="E9" s="1">
        <f>F9+G9</f>
        <v>15539</v>
      </c>
      <c r="F9">
        <v>14502</v>
      </c>
      <c r="G9">
        <v>1037</v>
      </c>
      <c r="H9" s="13" t="s">
        <v>13</v>
      </c>
      <c r="I9">
        <f>J9+K9</f>
        <v>14820</v>
      </c>
      <c r="J9">
        <v>13392</v>
      </c>
      <c r="K9">
        <v>1428</v>
      </c>
      <c r="L9">
        <f>M9+N9</f>
        <v>14767</v>
      </c>
      <c r="M9">
        <v>13378</v>
      </c>
      <c r="N9">
        <v>1389</v>
      </c>
      <c r="O9" s="13" t="s">
        <v>13</v>
      </c>
      <c r="P9">
        <v>15193</v>
      </c>
      <c r="Q9">
        <v>13767</v>
      </c>
      <c r="R9">
        <f aca="true" t="shared" si="1" ref="R9:R24">P9-Q9</f>
        <v>1426</v>
      </c>
      <c r="S9" s="13" t="s">
        <v>13</v>
      </c>
      <c r="T9">
        <v>16033</v>
      </c>
      <c r="U9">
        <v>14756</v>
      </c>
      <c r="V9">
        <f>T9-U9</f>
        <v>1277</v>
      </c>
      <c r="X9" s="13" t="s">
        <v>13</v>
      </c>
      <c r="Y9">
        <v>16414</v>
      </c>
      <c r="Z9">
        <v>15033</v>
      </c>
      <c r="AA9">
        <v>1381</v>
      </c>
      <c r="AE9" s="13" t="s">
        <v>13</v>
      </c>
      <c r="AF9">
        <v>14896</v>
      </c>
      <c r="AG9">
        <v>13680</v>
      </c>
      <c r="AH9">
        <v>1216</v>
      </c>
    </row>
    <row r="10" spans="1:31" ht="17.25">
      <c r="A10" s="3"/>
      <c r="B10" s="3"/>
      <c r="C10" s="3"/>
      <c r="D10" s="1"/>
      <c r="E10" s="1"/>
      <c r="H10" s="13"/>
      <c r="O10" s="13"/>
      <c r="S10" s="13"/>
      <c r="X10" s="13"/>
      <c r="AE10" s="13"/>
    </row>
    <row r="11" spans="1:34" ht="17.25">
      <c r="A11" s="3"/>
      <c r="B11" s="3">
        <v>3640</v>
      </c>
      <c r="C11" s="3">
        <v>2712</v>
      </c>
      <c r="D11" s="1">
        <v>928</v>
      </c>
      <c r="E11" s="1">
        <f>SUM(E13:E37)</f>
        <v>4428</v>
      </c>
      <c r="F11">
        <f>SUM(F13:F37)</f>
        <v>3307</v>
      </c>
      <c r="G11">
        <f>SUM(G13:G37)</f>
        <v>1121</v>
      </c>
      <c r="H11" s="13" t="s">
        <v>14</v>
      </c>
      <c r="I11">
        <f aca="true" t="shared" si="2" ref="I11:N11">SUM(I13:I37)</f>
        <v>4847</v>
      </c>
      <c r="J11">
        <f t="shared" si="2"/>
        <v>3957</v>
      </c>
      <c r="K11">
        <f t="shared" si="2"/>
        <v>890</v>
      </c>
      <c r="L11">
        <f t="shared" si="2"/>
        <v>6136</v>
      </c>
      <c r="M11">
        <f t="shared" si="2"/>
        <v>5027</v>
      </c>
      <c r="N11">
        <f t="shared" si="2"/>
        <v>1109</v>
      </c>
      <c r="O11" s="13" t="s">
        <v>14</v>
      </c>
      <c r="P11">
        <v>9546</v>
      </c>
      <c r="Q11">
        <v>9245</v>
      </c>
      <c r="R11">
        <f t="shared" si="1"/>
        <v>301</v>
      </c>
      <c r="S11" s="13" t="s">
        <v>14</v>
      </c>
      <c r="T11">
        <v>10540</v>
      </c>
      <c r="U11">
        <v>9312</v>
      </c>
      <c r="V11">
        <f>T11-U11</f>
        <v>1228</v>
      </c>
      <c r="X11" s="13" t="s">
        <v>14</v>
      </c>
      <c r="Y11">
        <v>13975</v>
      </c>
      <c r="Z11">
        <v>12504</v>
      </c>
      <c r="AA11">
        <v>1471</v>
      </c>
      <c r="AE11" s="13" t="s">
        <v>14</v>
      </c>
      <c r="AF11">
        <v>11224</v>
      </c>
      <c r="AG11">
        <v>10306</v>
      </c>
      <c r="AH11">
        <v>918</v>
      </c>
    </row>
    <row r="12" spans="1:31" ht="17.25">
      <c r="A12" s="3"/>
      <c r="B12" s="3"/>
      <c r="C12" s="3"/>
      <c r="D12" s="1"/>
      <c r="E12" s="1"/>
      <c r="H12" s="11"/>
      <c r="O12" s="11"/>
      <c r="S12" s="11"/>
      <c r="X12" s="11"/>
      <c r="AE12" s="11"/>
    </row>
    <row r="13" spans="1:34" ht="17.25">
      <c r="A13" s="3"/>
      <c r="B13" s="3">
        <v>983</v>
      </c>
      <c r="C13" s="3">
        <v>583</v>
      </c>
      <c r="D13" s="1">
        <v>400</v>
      </c>
      <c r="E13" s="1">
        <f>F13+G13</f>
        <v>1071</v>
      </c>
      <c r="F13">
        <v>617</v>
      </c>
      <c r="G13">
        <v>454</v>
      </c>
      <c r="H13" s="14" t="s">
        <v>15</v>
      </c>
      <c r="I13">
        <f aca="true" t="shared" si="3" ref="I13:I19">J13+K13</f>
        <v>891</v>
      </c>
      <c r="J13">
        <v>699</v>
      </c>
      <c r="K13">
        <v>192</v>
      </c>
      <c r="L13">
        <f>M13+N13</f>
        <v>906</v>
      </c>
      <c r="M13">
        <v>749</v>
      </c>
      <c r="N13">
        <v>157</v>
      </c>
      <c r="O13" s="14" t="s">
        <v>15</v>
      </c>
      <c r="P13">
        <v>992</v>
      </c>
      <c r="Q13">
        <v>754</v>
      </c>
      <c r="R13">
        <f t="shared" si="1"/>
        <v>238</v>
      </c>
      <c r="S13" s="14" t="s">
        <v>15</v>
      </c>
      <c r="T13">
        <v>924</v>
      </c>
      <c r="U13">
        <v>750</v>
      </c>
      <c r="V13">
        <f aca="true" t="shared" si="4" ref="V13:V25">T13-U13</f>
        <v>174</v>
      </c>
      <c r="X13" s="14" t="s">
        <v>15</v>
      </c>
      <c r="Y13">
        <v>828</v>
      </c>
      <c r="Z13">
        <v>686</v>
      </c>
      <c r="AA13">
        <v>142</v>
      </c>
      <c r="AE13" s="14" t="s">
        <v>15</v>
      </c>
      <c r="AF13">
        <v>870</v>
      </c>
      <c r="AG13">
        <v>678</v>
      </c>
      <c r="AH13">
        <v>192</v>
      </c>
    </row>
    <row r="14" spans="1:34" ht="17.25">
      <c r="A14" s="3"/>
      <c r="B14" s="3">
        <v>22</v>
      </c>
      <c r="C14" s="3">
        <v>16</v>
      </c>
      <c r="D14" s="1">
        <v>6</v>
      </c>
      <c r="E14" s="1">
        <f>F14+G14</f>
        <v>31</v>
      </c>
      <c r="F14">
        <v>20</v>
      </c>
      <c r="G14">
        <v>11</v>
      </c>
      <c r="H14" s="14" t="s">
        <v>16</v>
      </c>
      <c r="I14">
        <f t="shared" si="3"/>
        <v>35</v>
      </c>
      <c r="J14">
        <v>21</v>
      </c>
      <c r="K14">
        <v>14</v>
      </c>
      <c r="L14">
        <f>M14+N14</f>
        <v>29</v>
      </c>
      <c r="M14">
        <v>20</v>
      </c>
      <c r="N14">
        <v>9</v>
      </c>
      <c r="O14" s="14" t="s">
        <v>16</v>
      </c>
      <c r="P14">
        <v>55</v>
      </c>
      <c r="Q14">
        <v>33</v>
      </c>
      <c r="R14">
        <f t="shared" si="1"/>
        <v>22</v>
      </c>
      <c r="S14" s="14" t="s">
        <v>16</v>
      </c>
      <c r="T14">
        <v>53</v>
      </c>
      <c r="U14">
        <v>44</v>
      </c>
      <c r="V14">
        <f t="shared" si="4"/>
        <v>9</v>
      </c>
      <c r="X14" s="14" t="s">
        <v>16</v>
      </c>
      <c r="Y14">
        <v>52</v>
      </c>
      <c r="Z14">
        <v>42</v>
      </c>
      <c r="AA14">
        <v>10</v>
      </c>
      <c r="AE14" s="14" t="s">
        <v>16</v>
      </c>
      <c r="AF14">
        <v>67</v>
      </c>
      <c r="AG14">
        <v>57</v>
      </c>
      <c r="AH14">
        <v>10</v>
      </c>
    </row>
    <row r="15" spans="1:34" ht="17.25">
      <c r="A15" s="3"/>
      <c r="B15" s="3">
        <v>586</v>
      </c>
      <c r="C15" s="3">
        <v>480</v>
      </c>
      <c r="D15" s="1">
        <v>106</v>
      </c>
      <c r="E15" s="1">
        <f>F15+G15</f>
        <v>567</v>
      </c>
      <c r="F15">
        <v>429</v>
      </c>
      <c r="G15">
        <v>138</v>
      </c>
      <c r="H15" s="14" t="s">
        <v>17</v>
      </c>
      <c r="I15">
        <f t="shared" si="3"/>
        <v>514</v>
      </c>
      <c r="J15">
        <v>438</v>
      </c>
      <c r="K15">
        <v>76</v>
      </c>
      <c r="L15">
        <f>M15+N15</f>
        <v>515</v>
      </c>
      <c r="M15">
        <v>459</v>
      </c>
      <c r="N15">
        <v>56</v>
      </c>
      <c r="O15" s="14" t="s">
        <v>17</v>
      </c>
      <c r="P15">
        <v>424</v>
      </c>
      <c r="Q15">
        <v>383</v>
      </c>
      <c r="R15">
        <f t="shared" si="1"/>
        <v>41</v>
      </c>
      <c r="S15" s="14" t="s">
        <v>17</v>
      </c>
      <c r="T15">
        <v>431</v>
      </c>
      <c r="U15">
        <v>402</v>
      </c>
      <c r="V15">
        <f t="shared" si="4"/>
        <v>29</v>
      </c>
      <c r="X15" s="14" t="s">
        <v>59</v>
      </c>
      <c r="Y15">
        <v>12</v>
      </c>
      <c r="Z15">
        <v>12</v>
      </c>
      <c r="AA15" s="8" t="s">
        <v>68</v>
      </c>
      <c r="AE15" s="14" t="s">
        <v>59</v>
      </c>
      <c r="AF15">
        <v>8</v>
      </c>
      <c r="AG15">
        <v>8</v>
      </c>
      <c r="AH15" s="8" t="s">
        <v>68</v>
      </c>
    </row>
    <row r="16" spans="1:34" ht="17.25">
      <c r="A16" s="3"/>
      <c r="B16" s="3">
        <v>379</v>
      </c>
      <c r="C16" s="3">
        <v>250</v>
      </c>
      <c r="D16" s="1">
        <v>129</v>
      </c>
      <c r="E16" s="1">
        <f>F16+G16</f>
        <v>467</v>
      </c>
      <c r="F16">
        <v>327</v>
      </c>
      <c r="G16">
        <v>140</v>
      </c>
      <c r="H16" s="14" t="s">
        <v>18</v>
      </c>
      <c r="I16">
        <f t="shared" si="3"/>
        <v>537</v>
      </c>
      <c r="J16">
        <v>415</v>
      </c>
      <c r="K16">
        <v>122</v>
      </c>
      <c r="L16">
        <f>M16+N16</f>
        <v>598</v>
      </c>
      <c r="M16">
        <v>500</v>
      </c>
      <c r="N16">
        <v>98</v>
      </c>
      <c r="O16" s="14" t="s">
        <v>18</v>
      </c>
      <c r="P16">
        <v>975</v>
      </c>
      <c r="Q16">
        <v>881</v>
      </c>
      <c r="R16">
        <f t="shared" si="1"/>
        <v>94</v>
      </c>
      <c r="S16" s="14" t="s">
        <v>18</v>
      </c>
      <c r="T16">
        <v>1195</v>
      </c>
      <c r="U16">
        <v>1062</v>
      </c>
      <c r="V16">
        <f t="shared" si="4"/>
        <v>133</v>
      </c>
      <c r="X16" s="14" t="s">
        <v>17</v>
      </c>
      <c r="Y16">
        <v>449</v>
      </c>
      <c r="Z16">
        <v>435</v>
      </c>
      <c r="AA16">
        <v>14</v>
      </c>
      <c r="AE16" s="14" t="s">
        <v>17</v>
      </c>
      <c r="AF16">
        <v>503</v>
      </c>
      <c r="AG16">
        <v>477</v>
      </c>
      <c r="AH16">
        <v>26</v>
      </c>
    </row>
    <row r="17" spans="1:34" ht="17.25">
      <c r="A17" s="3"/>
      <c r="B17" s="15" t="s">
        <v>20</v>
      </c>
      <c r="C17" s="15" t="s">
        <v>21</v>
      </c>
      <c r="D17" s="9" t="s">
        <v>21</v>
      </c>
      <c r="E17" s="9" t="s">
        <v>22</v>
      </c>
      <c r="F17" s="8" t="s">
        <v>22</v>
      </c>
      <c r="G17" s="8" t="s">
        <v>22</v>
      </c>
      <c r="H17" s="14" t="s">
        <v>19</v>
      </c>
      <c r="I17">
        <f t="shared" si="3"/>
        <v>10</v>
      </c>
      <c r="J17">
        <v>9</v>
      </c>
      <c r="K17">
        <v>1</v>
      </c>
      <c r="L17">
        <f>M17</f>
        <v>12</v>
      </c>
      <c r="M17">
        <v>12</v>
      </c>
      <c r="N17" s="8" t="s">
        <v>22</v>
      </c>
      <c r="O17" s="14" t="s">
        <v>19</v>
      </c>
      <c r="P17">
        <v>15</v>
      </c>
      <c r="Q17">
        <v>14</v>
      </c>
      <c r="R17">
        <f t="shared" si="1"/>
        <v>1</v>
      </c>
      <c r="S17" s="14" t="s">
        <v>19</v>
      </c>
      <c r="T17">
        <v>15</v>
      </c>
      <c r="U17">
        <v>12</v>
      </c>
      <c r="V17">
        <f t="shared" si="4"/>
        <v>3</v>
      </c>
      <c r="X17" s="14" t="s">
        <v>18</v>
      </c>
      <c r="Y17">
        <v>1538</v>
      </c>
      <c r="Z17">
        <v>1384</v>
      </c>
      <c r="AA17">
        <v>154</v>
      </c>
      <c r="AE17" s="14" t="s">
        <v>18</v>
      </c>
      <c r="AF17">
        <v>1702</v>
      </c>
      <c r="AG17">
        <v>1568</v>
      </c>
      <c r="AH17">
        <v>134</v>
      </c>
    </row>
    <row r="18" spans="1:34" ht="27" customHeight="1">
      <c r="A18" s="3"/>
      <c r="B18" s="3">
        <v>27</v>
      </c>
      <c r="C18" s="3">
        <v>23</v>
      </c>
      <c r="D18" s="1">
        <v>4</v>
      </c>
      <c r="E18" s="1">
        <f>F18+G18</f>
        <v>20</v>
      </c>
      <c r="F18">
        <v>19</v>
      </c>
      <c r="G18">
        <v>1</v>
      </c>
      <c r="H18" s="14" t="s">
        <v>23</v>
      </c>
      <c r="I18">
        <f t="shared" si="3"/>
        <v>37</v>
      </c>
      <c r="J18">
        <v>34</v>
      </c>
      <c r="K18">
        <v>3</v>
      </c>
      <c r="L18">
        <f>M18+N18</f>
        <v>51</v>
      </c>
      <c r="M18">
        <v>44</v>
      </c>
      <c r="N18">
        <v>7</v>
      </c>
      <c r="O18" s="14" t="s">
        <v>23</v>
      </c>
      <c r="P18">
        <v>100</v>
      </c>
      <c r="Q18">
        <v>93</v>
      </c>
      <c r="R18">
        <f t="shared" si="1"/>
        <v>7</v>
      </c>
      <c r="S18" s="14" t="s">
        <v>23</v>
      </c>
      <c r="T18">
        <v>173</v>
      </c>
      <c r="U18">
        <v>166</v>
      </c>
      <c r="V18">
        <f t="shared" si="4"/>
        <v>7</v>
      </c>
      <c r="X18" s="14" t="s">
        <v>19</v>
      </c>
      <c r="Y18">
        <v>19</v>
      </c>
      <c r="Z18">
        <v>17</v>
      </c>
      <c r="AA18">
        <v>2</v>
      </c>
      <c r="AE18" s="14" t="s">
        <v>19</v>
      </c>
      <c r="AF18">
        <v>21</v>
      </c>
      <c r="AG18">
        <v>20</v>
      </c>
      <c r="AH18">
        <v>1</v>
      </c>
    </row>
    <row r="19" spans="1:34" ht="17.25">
      <c r="A19" s="3"/>
      <c r="B19" s="3">
        <v>56</v>
      </c>
      <c r="C19" s="3">
        <v>10</v>
      </c>
      <c r="D19" s="1">
        <v>46</v>
      </c>
      <c r="E19" s="1">
        <f>F19+G19</f>
        <v>23</v>
      </c>
      <c r="F19">
        <v>9</v>
      </c>
      <c r="G19">
        <v>14</v>
      </c>
      <c r="H19" s="14" t="s">
        <v>24</v>
      </c>
      <c r="I19">
        <f t="shared" si="3"/>
        <v>19</v>
      </c>
      <c r="J19">
        <v>14</v>
      </c>
      <c r="K19">
        <v>5</v>
      </c>
      <c r="L19">
        <f>M19+N19</f>
        <v>26</v>
      </c>
      <c r="M19">
        <v>17</v>
      </c>
      <c r="N19">
        <v>9</v>
      </c>
      <c r="O19" s="14" t="s">
        <v>24</v>
      </c>
      <c r="P19">
        <v>45</v>
      </c>
      <c r="Q19">
        <v>42</v>
      </c>
      <c r="R19">
        <f t="shared" si="1"/>
        <v>3</v>
      </c>
      <c r="S19" s="14" t="s">
        <v>24</v>
      </c>
      <c r="T19">
        <v>33</v>
      </c>
      <c r="U19">
        <v>29</v>
      </c>
      <c r="V19">
        <f t="shared" si="4"/>
        <v>4</v>
      </c>
      <c r="X19" s="14" t="s">
        <v>23</v>
      </c>
      <c r="Y19">
        <v>179</v>
      </c>
      <c r="Z19">
        <v>179</v>
      </c>
      <c r="AA19" s="8" t="s">
        <v>68</v>
      </c>
      <c r="AE19" s="14" t="s">
        <v>23</v>
      </c>
      <c r="AF19">
        <v>188</v>
      </c>
      <c r="AG19">
        <v>186</v>
      </c>
      <c r="AH19" s="8">
        <v>2</v>
      </c>
    </row>
    <row r="20" spans="1:34" ht="17.25">
      <c r="A20" s="3"/>
      <c r="B20" s="15" t="s">
        <v>20</v>
      </c>
      <c r="C20" s="15" t="s">
        <v>21</v>
      </c>
      <c r="D20" s="9" t="s">
        <v>21</v>
      </c>
      <c r="E20" s="9" t="s">
        <v>22</v>
      </c>
      <c r="F20" s="8" t="s">
        <v>22</v>
      </c>
      <c r="G20" s="8" t="s">
        <v>22</v>
      </c>
      <c r="H20" s="14" t="s">
        <v>25</v>
      </c>
      <c r="I20">
        <f>J20</f>
        <v>18</v>
      </c>
      <c r="J20">
        <v>18</v>
      </c>
      <c r="K20" s="8" t="s">
        <v>22</v>
      </c>
      <c r="L20">
        <f>M20</f>
        <v>19</v>
      </c>
      <c r="M20">
        <v>19</v>
      </c>
      <c r="N20" s="8" t="s">
        <v>22</v>
      </c>
      <c r="O20" s="14" t="s">
        <v>25</v>
      </c>
      <c r="P20">
        <v>16</v>
      </c>
      <c r="Q20">
        <v>16</v>
      </c>
      <c r="R20" s="15" t="s">
        <v>20</v>
      </c>
      <c r="S20" s="14" t="s">
        <v>25</v>
      </c>
      <c r="T20">
        <v>24</v>
      </c>
      <c r="U20">
        <v>23</v>
      </c>
      <c r="V20">
        <f t="shared" si="4"/>
        <v>1</v>
      </c>
      <c r="X20" s="14" t="s">
        <v>24</v>
      </c>
      <c r="Y20">
        <v>40</v>
      </c>
      <c r="Z20">
        <v>37</v>
      </c>
      <c r="AA20">
        <v>3</v>
      </c>
      <c r="AE20" s="14" t="s">
        <v>24</v>
      </c>
      <c r="AF20">
        <v>37</v>
      </c>
      <c r="AG20">
        <v>33</v>
      </c>
      <c r="AH20">
        <v>4</v>
      </c>
    </row>
    <row r="21" spans="1:34" ht="17.25">
      <c r="A21" s="3"/>
      <c r="B21" s="3">
        <v>38</v>
      </c>
      <c r="C21" s="3">
        <v>34</v>
      </c>
      <c r="D21" s="1">
        <v>4</v>
      </c>
      <c r="E21" s="1">
        <f>F21+G21</f>
        <v>51</v>
      </c>
      <c r="F21">
        <v>45</v>
      </c>
      <c r="G21">
        <v>6</v>
      </c>
      <c r="H21" s="14" t="s">
        <v>26</v>
      </c>
      <c r="I21">
        <f>J21</f>
        <v>49</v>
      </c>
      <c r="J21">
        <v>49</v>
      </c>
      <c r="K21" s="8" t="s">
        <v>22</v>
      </c>
      <c r="L21">
        <f>M21+N21</f>
        <v>84</v>
      </c>
      <c r="M21">
        <v>81</v>
      </c>
      <c r="N21">
        <v>3</v>
      </c>
      <c r="O21" s="14" t="s">
        <v>26</v>
      </c>
      <c r="P21">
        <v>90</v>
      </c>
      <c r="Q21">
        <v>87</v>
      </c>
      <c r="R21">
        <f t="shared" si="1"/>
        <v>3</v>
      </c>
      <c r="S21" s="14" t="s">
        <v>26</v>
      </c>
      <c r="T21">
        <v>81</v>
      </c>
      <c r="U21">
        <v>79</v>
      </c>
      <c r="V21">
        <f t="shared" si="4"/>
        <v>2</v>
      </c>
      <c r="X21" s="14" t="s">
        <v>60</v>
      </c>
      <c r="Y21">
        <v>33</v>
      </c>
      <c r="Z21">
        <v>26</v>
      </c>
      <c r="AA21">
        <v>7</v>
      </c>
      <c r="AE21" s="14" t="s">
        <v>60</v>
      </c>
      <c r="AF21">
        <v>22</v>
      </c>
      <c r="AG21">
        <v>21</v>
      </c>
      <c r="AH21">
        <v>1</v>
      </c>
    </row>
    <row r="22" spans="1:34" ht="17.25">
      <c r="A22" s="3"/>
      <c r="B22" s="3">
        <v>372</v>
      </c>
      <c r="C22" s="3">
        <v>334</v>
      </c>
      <c r="D22" s="1">
        <v>38</v>
      </c>
      <c r="E22" s="1">
        <f>F22+G22</f>
        <v>491</v>
      </c>
      <c r="F22">
        <v>470</v>
      </c>
      <c r="G22">
        <v>21</v>
      </c>
      <c r="H22" s="14" t="s">
        <v>27</v>
      </c>
      <c r="I22">
        <f>J22+K22</f>
        <v>468</v>
      </c>
      <c r="J22">
        <v>441</v>
      </c>
      <c r="K22">
        <v>27</v>
      </c>
      <c r="L22">
        <f>M22+N22</f>
        <v>566</v>
      </c>
      <c r="M22">
        <v>515</v>
      </c>
      <c r="N22">
        <v>51</v>
      </c>
      <c r="O22" s="14" t="s">
        <v>27</v>
      </c>
      <c r="P22">
        <v>656</v>
      </c>
      <c r="Q22">
        <v>637</v>
      </c>
      <c r="R22">
        <f t="shared" si="1"/>
        <v>19</v>
      </c>
      <c r="S22" s="14" t="s">
        <v>27</v>
      </c>
      <c r="T22">
        <v>767</v>
      </c>
      <c r="U22">
        <v>741</v>
      </c>
      <c r="V22">
        <f t="shared" si="4"/>
        <v>26</v>
      </c>
      <c r="X22" s="14" t="s">
        <v>25</v>
      </c>
      <c r="Y22">
        <v>22</v>
      </c>
      <c r="Z22">
        <v>22</v>
      </c>
      <c r="AA22" s="8" t="s">
        <v>68</v>
      </c>
      <c r="AE22" s="14" t="s">
        <v>25</v>
      </c>
      <c r="AF22">
        <v>21</v>
      </c>
      <c r="AG22">
        <v>21</v>
      </c>
      <c r="AH22" s="8" t="s">
        <v>68</v>
      </c>
    </row>
    <row r="23" spans="1:34" ht="27" customHeight="1">
      <c r="A23" s="3"/>
      <c r="B23" s="3">
        <v>536</v>
      </c>
      <c r="C23" s="3">
        <v>452</v>
      </c>
      <c r="D23" s="1">
        <v>84</v>
      </c>
      <c r="E23" s="1">
        <f>F23+G23</f>
        <v>735</v>
      </c>
      <c r="F23">
        <v>645</v>
      </c>
      <c r="G23">
        <v>90</v>
      </c>
      <c r="H23" s="14" t="s">
        <v>28</v>
      </c>
      <c r="I23">
        <f>J23+K23</f>
        <v>1046</v>
      </c>
      <c r="J23">
        <v>885</v>
      </c>
      <c r="K23">
        <v>161</v>
      </c>
      <c r="L23">
        <f>M23+N23</f>
        <v>1473</v>
      </c>
      <c r="M23">
        <v>1288</v>
      </c>
      <c r="N23">
        <v>185</v>
      </c>
      <c r="O23" s="14" t="s">
        <v>28</v>
      </c>
      <c r="P23">
        <v>2959</v>
      </c>
      <c r="Q23">
        <v>2751</v>
      </c>
      <c r="R23">
        <f t="shared" si="1"/>
        <v>208</v>
      </c>
      <c r="S23" s="14" t="s">
        <v>28</v>
      </c>
      <c r="T23">
        <v>3192</v>
      </c>
      <c r="U23">
        <v>2932</v>
      </c>
      <c r="V23">
        <f t="shared" si="4"/>
        <v>260</v>
      </c>
      <c r="X23" s="14" t="s">
        <v>26</v>
      </c>
      <c r="Y23">
        <v>113</v>
      </c>
      <c r="Z23">
        <v>104</v>
      </c>
      <c r="AA23">
        <v>9</v>
      </c>
      <c r="AE23" s="14" t="s">
        <v>26</v>
      </c>
      <c r="AF23">
        <v>122</v>
      </c>
      <c r="AG23">
        <v>114</v>
      </c>
      <c r="AH23">
        <v>8</v>
      </c>
    </row>
    <row r="24" spans="1:34" ht="17.25">
      <c r="A24" s="3"/>
      <c r="B24" s="3">
        <v>27</v>
      </c>
      <c r="C24" s="3">
        <v>2</v>
      </c>
      <c r="D24" s="1">
        <v>25</v>
      </c>
      <c r="E24" s="1">
        <f>F24+G24</f>
        <v>13</v>
      </c>
      <c r="F24">
        <v>6</v>
      </c>
      <c r="G24">
        <v>7</v>
      </c>
      <c r="H24" s="14" t="s">
        <v>29</v>
      </c>
      <c r="I24">
        <f>J24+K24</f>
        <v>22</v>
      </c>
      <c r="J24">
        <v>13</v>
      </c>
      <c r="K24">
        <v>9</v>
      </c>
      <c r="L24">
        <f>M24+N24</f>
        <v>28</v>
      </c>
      <c r="M24">
        <v>22</v>
      </c>
      <c r="N24">
        <v>6</v>
      </c>
      <c r="O24" s="14" t="s">
        <v>29</v>
      </c>
      <c r="P24">
        <v>52</v>
      </c>
      <c r="Q24">
        <v>41</v>
      </c>
      <c r="R24">
        <f t="shared" si="1"/>
        <v>11</v>
      </c>
      <c r="S24" s="14" t="s">
        <v>29</v>
      </c>
      <c r="T24">
        <v>56</v>
      </c>
      <c r="U24">
        <v>51</v>
      </c>
      <c r="V24">
        <f t="shared" si="4"/>
        <v>5</v>
      </c>
      <c r="X24" s="14" t="s">
        <v>27</v>
      </c>
      <c r="Y24">
        <v>775</v>
      </c>
      <c r="Z24">
        <v>746</v>
      </c>
      <c r="AA24">
        <v>29</v>
      </c>
      <c r="AE24" s="14" t="s">
        <v>27</v>
      </c>
      <c r="AF24">
        <v>871</v>
      </c>
      <c r="AG24">
        <v>826</v>
      </c>
      <c r="AH24">
        <v>45</v>
      </c>
    </row>
    <row r="25" spans="1:34" ht="17.25">
      <c r="A25" s="3"/>
      <c r="B25" s="3">
        <v>10</v>
      </c>
      <c r="C25" s="3">
        <v>1</v>
      </c>
      <c r="D25" s="1">
        <v>9</v>
      </c>
      <c r="E25" s="9" t="s">
        <v>22</v>
      </c>
      <c r="F25" s="8" t="s">
        <v>22</v>
      </c>
      <c r="G25" s="8" t="s">
        <v>22</v>
      </c>
      <c r="H25" s="14" t="s">
        <v>30</v>
      </c>
      <c r="I25" s="8" t="s">
        <v>22</v>
      </c>
      <c r="J25" s="8" t="s">
        <v>22</v>
      </c>
      <c r="K25" s="8" t="s">
        <v>22</v>
      </c>
      <c r="L25" s="8" t="s">
        <v>22</v>
      </c>
      <c r="M25" s="8" t="s">
        <v>22</v>
      </c>
      <c r="N25" s="8" t="s">
        <v>22</v>
      </c>
      <c r="O25" s="14" t="s">
        <v>30</v>
      </c>
      <c r="P25">
        <v>33</v>
      </c>
      <c r="Q25">
        <v>28</v>
      </c>
      <c r="R25">
        <f aca="true" t="shared" si="5" ref="R25:R39">P25-Q25</f>
        <v>5</v>
      </c>
      <c r="S25" s="14" t="s">
        <v>30</v>
      </c>
      <c r="T25">
        <v>38</v>
      </c>
      <c r="U25">
        <v>34</v>
      </c>
      <c r="V25">
        <f t="shared" si="4"/>
        <v>4</v>
      </c>
      <c r="X25" s="14" t="s">
        <v>28</v>
      </c>
      <c r="Y25">
        <v>3636</v>
      </c>
      <c r="Z25">
        <v>3388</v>
      </c>
      <c r="AA25">
        <v>248</v>
      </c>
      <c r="AE25" s="14" t="s">
        <v>28</v>
      </c>
      <c r="AF25">
        <v>3609</v>
      </c>
      <c r="AG25">
        <v>3341</v>
      </c>
      <c r="AH25">
        <v>268</v>
      </c>
    </row>
    <row r="26" spans="1:34" ht="17.25">
      <c r="A26" s="3"/>
      <c r="B26" s="3">
        <v>10</v>
      </c>
      <c r="C26" s="3">
        <v>10</v>
      </c>
      <c r="D26" s="9" t="s">
        <v>21</v>
      </c>
      <c r="E26" s="9" t="s">
        <v>22</v>
      </c>
      <c r="F26" s="8" t="s">
        <v>22</v>
      </c>
      <c r="G26" s="8" t="s">
        <v>22</v>
      </c>
      <c r="H26" s="14" t="s">
        <v>31</v>
      </c>
      <c r="I26">
        <f>J26</f>
        <v>12</v>
      </c>
      <c r="J26">
        <v>12</v>
      </c>
      <c r="K26" s="8" t="s">
        <v>22</v>
      </c>
      <c r="L26">
        <f>M26</f>
        <v>10</v>
      </c>
      <c r="M26">
        <v>10</v>
      </c>
      <c r="N26" s="8" t="s">
        <v>22</v>
      </c>
      <c r="O26" s="14" t="s">
        <v>31</v>
      </c>
      <c r="P26">
        <v>13</v>
      </c>
      <c r="Q26">
        <v>13</v>
      </c>
      <c r="R26" s="15" t="s">
        <v>20</v>
      </c>
      <c r="S26" s="14" t="s">
        <v>31</v>
      </c>
      <c r="T26">
        <v>22</v>
      </c>
      <c r="U26">
        <v>22</v>
      </c>
      <c r="V26" s="8" t="s">
        <v>35</v>
      </c>
      <c r="X26" s="14" t="s">
        <v>61</v>
      </c>
      <c r="Y26">
        <v>24</v>
      </c>
      <c r="Z26">
        <v>23</v>
      </c>
      <c r="AA26">
        <v>1</v>
      </c>
      <c r="AE26" s="14" t="s">
        <v>61</v>
      </c>
      <c r="AF26">
        <v>22</v>
      </c>
      <c r="AG26">
        <v>22</v>
      </c>
      <c r="AH26" s="8" t="s">
        <v>68</v>
      </c>
    </row>
    <row r="27" spans="1:34" ht="17.25">
      <c r="A27" s="3"/>
      <c r="B27" s="15" t="s">
        <v>20</v>
      </c>
      <c r="C27" s="15" t="s">
        <v>21</v>
      </c>
      <c r="D27" s="9" t="s">
        <v>21</v>
      </c>
      <c r="E27" s="9" t="s">
        <v>22</v>
      </c>
      <c r="F27" s="8" t="s">
        <v>22</v>
      </c>
      <c r="G27" s="8" t="s">
        <v>22</v>
      </c>
      <c r="H27" s="14" t="s">
        <v>32</v>
      </c>
      <c r="I27" s="8" t="s">
        <v>22</v>
      </c>
      <c r="J27" s="8" t="s">
        <v>22</v>
      </c>
      <c r="K27" s="8" t="s">
        <v>22</v>
      </c>
      <c r="L27" s="8" t="s">
        <v>22</v>
      </c>
      <c r="M27" s="8" t="s">
        <v>22</v>
      </c>
      <c r="N27" s="8" t="s">
        <v>22</v>
      </c>
      <c r="O27" s="14" t="s">
        <v>32</v>
      </c>
      <c r="P27" t="s">
        <v>33</v>
      </c>
      <c r="Q27" s="8" t="s">
        <v>34</v>
      </c>
      <c r="R27" s="8" t="s">
        <v>35</v>
      </c>
      <c r="S27" s="14" t="s">
        <v>32</v>
      </c>
      <c r="T27" t="s">
        <v>33</v>
      </c>
      <c r="U27" s="8" t="s">
        <v>34</v>
      </c>
      <c r="V27" s="8" t="s">
        <v>35</v>
      </c>
      <c r="X27" s="14" t="s">
        <v>62</v>
      </c>
      <c r="Y27">
        <v>21</v>
      </c>
      <c r="Z27">
        <v>11</v>
      </c>
      <c r="AA27">
        <v>10</v>
      </c>
      <c r="AE27" s="14" t="s">
        <v>62</v>
      </c>
      <c r="AF27">
        <v>24</v>
      </c>
      <c r="AG27">
        <v>13</v>
      </c>
      <c r="AH27">
        <v>11</v>
      </c>
    </row>
    <row r="28" spans="1:34" ht="27" customHeight="1">
      <c r="A28" s="3"/>
      <c r="B28" s="3">
        <v>153</v>
      </c>
      <c r="C28" s="3">
        <v>153</v>
      </c>
      <c r="D28" s="9" t="s">
        <v>21</v>
      </c>
      <c r="E28" s="1">
        <f>F28+G28</f>
        <v>396</v>
      </c>
      <c r="F28">
        <v>253</v>
      </c>
      <c r="G28">
        <v>143</v>
      </c>
      <c r="H28" s="14" t="s">
        <v>36</v>
      </c>
      <c r="I28">
        <f>J28+K28</f>
        <v>337</v>
      </c>
      <c r="J28">
        <v>256</v>
      </c>
      <c r="K28">
        <v>81</v>
      </c>
      <c r="L28">
        <f aca="true" t="shared" si="6" ref="L28:L34">M28+N28</f>
        <v>589</v>
      </c>
      <c r="M28">
        <v>394</v>
      </c>
      <c r="N28">
        <v>195</v>
      </c>
      <c r="O28" s="14" t="s">
        <v>36</v>
      </c>
      <c r="P28">
        <v>1054</v>
      </c>
      <c r="Q28">
        <v>729</v>
      </c>
      <c r="R28">
        <f t="shared" si="5"/>
        <v>325</v>
      </c>
      <c r="S28" s="14" t="s">
        <v>36</v>
      </c>
      <c r="T28">
        <v>1081</v>
      </c>
      <c r="U28">
        <v>813</v>
      </c>
      <c r="V28">
        <f aca="true" t="shared" si="7" ref="V28:V37">T28-U28</f>
        <v>268</v>
      </c>
      <c r="X28" s="14" t="s">
        <v>63</v>
      </c>
      <c r="Y28">
        <v>11</v>
      </c>
      <c r="Z28">
        <v>9</v>
      </c>
      <c r="AA28">
        <v>2</v>
      </c>
      <c r="AE28" s="14" t="s">
        <v>74</v>
      </c>
      <c r="AF28">
        <v>3</v>
      </c>
      <c r="AG28">
        <v>3</v>
      </c>
      <c r="AH28" s="8" t="s">
        <v>68</v>
      </c>
    </row>
    <row r="29" spans="1:34" ht="17.25">
      <c r="A29" s="3"/>
      <c r="B29" s="3">
        <v>61</v>
      </c>
      <c r="C29" s="3">
        <v>59</v>
      </c>
      <c r="D29" s="1">
        <v>2</v>
      </c>
      <c r="E29" s="1">
        <f>F29+G29</f>
        <v>95</v>
      </c>
      <c r="F29">
        <v>74</v>
      </c>
      <c r="G29">
        <v>21</v>
      </c>
      <c r="H29" s="14" t="s">
        <v>37</v>
      </c>
      <c r="I29">
        <f>J29+K29</f>
        <v>155</v>
      </c>
      <c r="J29">
        <v>140</v>
      </c>
      <c r="K29">
        <v>15</v>
      </c>
      <c r="L29">
        <f t="shared" si="6"/>
        <v>209</v>
      </c>
      <c r="M29">
        <v>195</v>
      </c>
      <c r="N29">
        <v>14</v>
      </c>
      <c r="O29" s="14" t="s">
        <v>37</v>
      </c>
      <c r="P29">
        <v>341</v>
      </c>
      <c r="Q29">
        <v>328</v>
      </c>
      <c r="R29">
        <f t="shared" si="5"/>
        <v>13</v>
      </c>
      <c r="S29" s="14" t="s">
        <v>37</v>
      </c>
      <c r="T29">
        <v>375</v>
      </c>
      <c r="U29">
        <v>362</v>
      </c>
      <c r="V29">
        <f t="shared" si="7"/>
        <v>13</v>
      </c>
      <c r="X29" s="14" t="s">
        <v>64</v>
      </c>
      <c r="Y29">
        <v>39</v>
      </c>
      <c r="Z29">
        <v>38</v>
      </c>
      <c r="AA29">
        <v>1</v>
      </c>
      <c r="AE29" s="14" t="s">
        <v>63</v>
      </c>
      <c r="AF29">
        <v>10</v>
      </c>
      <c r="AG29">
        <v>7</v>
      </c>
      <c r="AH29">
        <v>3</v>
      </c>
    </row>
    <row r="30" spans="1:34" ht="17.25">
      <c r="A30" s="3"/>
      <c r="B30" s="3">
        <v>107</v>
      </c>
      <c r="C30" s="3">
        <v>102</v>
      </c>
      <c r="D30" s="1">
        <v>5</v>
      </c>
      <c r="E30" s="1">
        <f>F30+G30</f>
        <v>149</v>
      </c>
      <c r="F30">
        <v>148</v>
      </c>
      <c r="G30">
        <v>1</v>
      </c>
      <c r="H30" s="14" t="s">
        <v>38</v>
      </c>
      <c r="I30">
        <f>J30+K30</f>
        <v>211</v>
      </c>
      <c r="J30">
        <v>210</v>
      </c>
      <c r="K30">
        <v>1</v>
      </c>
      <c r="L30">
        <f t="shared" si="6"/>
        <v>301</v>
      </c>
      <c r="M30">
        <v>300</v>
      </c>
      <c r="N30">
        <v>1</v>
      </c>
      <c r="O30" s="14" t="s">
        <v>38</v>
      </c>
      <c r="P30">
        <v>664</v>
      </c>
      <c r="Q30">
        <v>664</v>
      </c>
      <c r="R30" s="15" t="s">
        <v>20</v>
      </c>
      <c r="S30" s="14" t="s">
        <v>38</v>
      </c>
      <c r="T30">
        <v>756</v>
      </c>
      <c r="U30">
        <v>756</v>
      </c>
      <c r="V30" s="15" t="s">
        <v>20</v>
      </c>
      <c r="X30" s="14" t="s">
        <v>65</v>
      </c>
      <c r="Y30">
        <v>45</v>
      </c>
      <c r="Z30">
        <v>45</v>
      </c>
      <c r="AA30" s="8" t="s">
        <v>68</v>
      </c>
      <c r="AE30" s="14" t="s">
        <v>64</v>
      </c>
      <c r="AF30">
        <v>23</v>
      </c>
      <c r="AG30">
        <v>23</v>
      </c>
      <c r="AH30" s="8" t="s">
        <v>68</v>
      </c>
    </row>
    <row r="31" spans="1:34" ht="17.25">
      <c r="A31" s="3"/>
      <c r="B31" s="3">
        <v>10</v>
      </c>
      <c r="C31" s="3">
        <v>10</v>
      </c>
      <c r="D31" s="9" t="s">
        <v>21</v>
      </c>
      <c r="E31" s="1">
        <f>F31</f>
        <v>22</v>
      </c>
      <c r="F31">
        <v>22</v>
      </c>
      <c r="G31" s="8" t="s">
        <v>22</v>
      </c>
      <c r="H31" s="14" t="s">
        <v>39</v>
      </c>
      <c r="I31">
        <f>J31</f>
        <v>26</v>
      </c>
      <c r="J31">
        <v>26</v>
      </c>
      <c r="K31" s="8" t="s">
        <v>22</v>
      </c>
      <c r="L31">
        <f t="shared" si="6"/>
        <v>43</v>
      </c>
      <c r="M31">
        <v>42</v>
      </c>
      <c r="N31">
        <v>1</v>
      </c>
      <c r="O31" s="14" t="s">
        <v>39</v>
      </c>
      <c r="P31">
        <v>95</v>
      </c>
      <c r="Q31">
        <v>95</v>
      </c>
      <c r="R31" s="15" t="s">
        <v>20</v>
      </c>
      <c r="S31" s="14" t="s">
        <v>39</v>
      </c>
      <c r="T31">
        <v>125</v>
      </c>
      <c r="U31">
        <v>125</v>
      </c>
      <c r="V31" s="15" t="s">
        <v>20</v>
      </c>
      <c r="X31" s="14" t="s">
        <v>29</v>
      </c>
      <c r="Y31">
        <v>43</v>
      </c>
      <c r="Z31">
        <v>37</v>
      </c>
      <c r="AA31">
        <v>6</v>
      </c>
      <c r="AE31" s="14" t="s">
        <v>65</v>
      </c>
      <c r="AF31">
        <v>53</v>
      </c>
      <c r="AG31">
        <v>51</v>
      </c>
      <c r="AH31">
        <v>2</v>
      </c>
    </row>
    <row r="32" spans="1:34" ht="17.25">
      <c r="A32" s="3"/>
      <c r="B32" s="3">
        <v>64</v>
      </c>
      <c r="C32" s="3">
        <v>34</v>
      </c>
      <c r="D32" s="1">
        <v>30</v>
      </c>
      <c r="E32" s="1">
        <f>F32+G32</f>
        <v>60</v>
      </c>
      <c r="F32">
        <v>38</v>
      </c>
      <c r="G32">
        <v>22</v>
      </c>
      <c r="H32" s="14" t="s">
        <v>40</v>
      </c>
      <c r="I32">
        <f>J32+K32</f>
        <v>123</v>
      </c>
      <c r="J32">
        <v>72</v>
      </c>
      <c r="K32">
        <v>51</v>
      </c>
      <c r="L32">
        <f t="shared" si="6"/>
        <v>157</v>
      </c>
      <c r="M32">
        <v>86</v>
      </c>
      <c r="N32">
        <v>71</v>
      </c>
      <c r="O32" s="14" t="s">
        <v>40</v>
      </c>
      <c r="P32">
        <v>281</v>
      </c>
      <c r="Q32">
        <v>218</v>
      </c>
      <c r="R32">
        <f t="shared" si="5"/>
        <v>63</v>
      </c>
      <c r="S32" s="14" t="s">
        <v>40</v>
      </c>
      <c r="T32">
        <v>334</v>
      </c>
      <c r="U32">
        <v>272</v>
      </c>
      <c r="V32">
        <f t="shared" si="7"/>
        <v>62</v>
      </c>
      <c r="X32" s="14" t="s">
        <v>66</v>
      </c>
      <c r="Y32">
        <v>14</v>
      </c>
      <c r="Z32">
        <v>13</v>
      </c>
      <c r="AA32">
        <v>1</v>
      </c>
      <c r="AE32" s="14" t="s">
        <v>75</v>
      </c>
      <c r="AF32">
        <v>2</v>
      </c>
      <c r="AG32">
        <v>2</v>
      </c>
      <c r="AH32" s="8" t="s">
        <v>68</v>
      </c>
    </row>
    <row r="33" spans="1:34" ht="27" customHeight="1">
      <c r="A33" s="3"/>
      <c r="B33" s="3">
        <v>31</v>
      </c>
      <c r="C33" s="3">
        <v>31</v>
      </c>
      <c r="D33" s="9" t="s">
        <v>21</v>
      </c>
      <c r="E33" s="1">
        <f>F33</f>
        <v>22</v>
      </c>
      <c r="F33">
        <v>22</v>
      </c>
      <c r="G33" s="8" t="s">
        <v>22</v>
      </c>
      <c r="H33" s="14" t="s">
        <v>41</v>
      </c>
      <c r="I33">
        <f>J33</f>
        <v>17</v>
      </c>
      <c r="J33">
        <v>17</v>
      </c>
      <c r="K33" s="8" t="s">
        <v>22</v>
      </c>
      <c r="L33">
        <f t="shared" si="6"/>
        <v>37</v>
      </c>
      <c r="M33">
        <v>36</v>
      </c>
      <c r="N33">
        <v>1</v>
      </c>
      <c r="O33" s="14" t="s">
        <v>41</v>
      </c>
      <c r="P33">
        <v>74</v>
      </c>
      <c r="Q33">
        <v>68</v>
      </c>
      <c r="R33">
        <f t="shared" si="5"/>
        <v>6</v>
      </c>
      <c r="S33" s="14" t="s">
        <v>41</v>
      </c>
      <c r="T33">
        <v>134</v>
      </c>
      <c r="U33">
        <v>101</v>
      </c>
      <c r="V33">
        <f t="shared" si="7"/>
        <v>33</v>
      </c>
      <c r="X33" s="14" t="s">
        <v>67</v>
      </c>
      <c r="Y33">
        <v>21</v>
      </c>
      <c r="Z33">
        <v>17</v>
      </c>
      <c r="AA33">
        <v>4</v>
      </c>
      <c r="AE33" s="14" t="s">
        <v>29</v>
      </c>
      <c r="AF33">
        <v>39</v>
      </c>
      <c r="AG33">
        <v>38</v>
      </c>
      <c r="AH33">
        <v>1</v>
      </c>
    </row>
    <row r="34" spans="1:34" ht="17.25">
      <c r="A34" s="3"/>
      <c r="B34" s="3">
        <v>55</v>
      </c>
      <c r="C34" s="3">
        <v>45</v>
      </c>
      <c r="D34" s="1">
        <v>10</v>
      </c>
      <c r="E34" s="1">
        <f>F34+G34</f>
        <v>68</v>
      </c>
      <c r="F34">
        <v>60</v>
      </c>
      <c r="G34">
        <v>8</v>
      </c>
      <c r="H34" s="14" t="s">
        <v>42</v>
      </c>
      <c r="I34">
        <f>J34+K34</f>
        <v>211</v>
      </c>
      <c r="J34">
        <v>93</v>
      </c>
      <c r="K34">
        <v>118</v>
      </c>
      <c r="L34">
        <f t="shared" si="6"/>
        <v>357</v>
      </c>
      <c r="M34">
        <v>125</v>
      </c>
      <c r="N34">
        <v>232</v>
      </c>
      <c r="O34" s="14" t="s">
        <v>42</v>
      </c>
      <c r="P34">
        <v>379</v>
      </c>
      <c r="Q34">
        <v>176</v>
      </c>
      <c r="R34">
        <f t="shared" si="5"/>
        <v>203</v>
      </c>
      <c r="S34" s="14" t="s">
        <v>42</v>
      </c>
      <c r="T34">
        <v>462</v>
      </c>
      <c r="U34">
        <v>282</v>
      </c>
      <c r="V34">
        <f t="shared" si="7"/>
        <v>180</v>
      </c>
      <c r="X34" s="14" t="s">
        <v>36</v>
      </c>
      <c r="Y34">
        <v>907</v>
      </c>
      <c r="Z34">
        <v>718</v>
      </c>
      <c r="AA34">
        <v>189</v>
      </c>
      <c r="AE34" s="14" t="s">
        <v>66</v>
      </c>
      <c r="AF34">
        <v>17</v>
      </c>
      <c r="AG34">
        <v>16</v>
      </c>
      <c r="AH34">
        <v>1</v>
      </c>
    </row>
    <row r="35" spans="1:34" ht="17.25">
      <c r="A35" s="3"/>
      <c r="B35" s="15" t="s">
        <v>20</v>
      </c>
      <c r="C35" s="15" t="s">
        <v>21</v>
      </c>
      <c r="D35" s="9" t="s">
        <v>21</v>
      </c>
      <c r="E35" s="9" t="s">
        <v>22</v>
      </c>
      <c r="F35" s="8" t="s">
        <v>22</v>
      </c>
      <c r="G35" s="8" t="s">
        <v>22</v>
      </c>
      <c r="H35" s="14" t="s">
        <v>43</v>
      </c>
      <c r="I35" s="8" t="s">
        <v>22</v>
      </c>
      <c r="J35" s="8" t="s">
        <v>22</v>
      </c>
      <c r="K35" s="8" t="s">
        <v>22</v>
      </c>
      <c r="L35" s="8" t="s">
        <v>22</v>
      </c>
      <c r="M35" s="8" t="s">
        <v>22</v>
      </c>
      <c r="N35" s="8" t="s">
        <v>22</v>
      </c>
      <c r="O35" s="14" t="s">
        <v>43</v>
      </c>
      <c r="P35">
        <v>12</v>
      </c>
      <c r="Q35">
        <v>11</v>
      </c>
      <c r="R35">
        <f t="shared" si="5"/>
        <v>1</v>
      </c>
      <c r="S35" s="14" t="s">
        <v>43</v>
      </c>
      <c r="T35">
        <v>16</v>
      </c>
      <c r="U35">
        <v>16</v>
      </c>
      <c r="V35" s="15" t="s">
        <v>20</v>
      </c>
      <c r="X35" s="14" t="s">
        <v>37</v>
      </c>
      <c r="Y35">
        <v>405</v>
      </c>
      <c r="Z35">
        <v>397</v>
      </c>
      <c r="AA35">
        <v>8</v>
      </c>
      <c r="AE35" s="14" t="s">
        <v>36</v>
      </c>
      <c r="AF35" s="21">
        <v>717</v>
      </c>
      <c r="AG35" s="21">
        <v>672</v>
      </c>
      <c r="AH35" s="21">
        <v>45</v>
      </c>
    </row>
    <row r="36" spans="1:34" ht="17.25">
      <c r="A36" s="3"/>
      <c r="B36" s="3">
        <v>17</v>
      </c>
      <c r="C36" s="3">
        <v>17</v>
      </c>
      <c r="D36" s="1" t="s">
        <v>21</v>
      </c>
      <c r="E36" s="1">
        <f>F36</f>
        <v>14</v>
      </c>
      <c r="F36">
        <v>14</v>
      </c>
      <c r="G36" s="8" t="s">
        <v>22</v>
      </c>
      <c r="H36" s="14" t="s">
        <v>44</v>
      </c>
      <c r="I36">
        <f>J36</f>
        <v>19</v>
      </c>
      <c r="J36">
        <v>19</v>
      </c>
      <c r="K36" s="8" t="s">
        <v>22</v>
      </c>
      <c r="L36">
        <f>M36</f>
        <v>15</v>
      </c>
      <c r="M36">
        <v>15</v>
      </c>
      <c r="N36" s="8" t="s">
        <v>22</v>
      </c>
      <c r="O36" s="14" t="s">
        <v>44</v>
      </c>
      <c r="P36">
        <v>11</v>
      </c>
      <c r="Q36">
        <v>11</v>
      </c>
      <c r="R36" s="15" t="s">
        <v>20</v>
      </c>
      <c r="S36" s="14" t="s">
        <v>44</v>
      </c>
      <c r="T36">
        <v>25</v>
      </c>
      <c r="U36">
        <v>25</v>
      </c>
      <c r="V36" s="15" t="s">
        <v>20</v>
      </c>
      <c r="X36" s="14" t="s">
        <v>38</v>
      </c>
      <c r="Y36">
        <v>734</v>
      </c>
      <c r="Z36">
        <v>733</v>
      </c>
      <c r="AA36">
        <v>1</v>
      </c>
      <c r="AE36" s="14" t="s">
        <v>37</v>
      </c>
      <c r="AF36">
        <v>434</v>
      </c>
      <c r="AG36">
        <v>427</v>
      </c>
      <c r="AH36">
        <v>7</v>
      </c>
    </row>
    <row r="37" spans="1:34" ht="17.25">
      <c r="A37" s="3"/>
      <c r="B37" s="3">
        <v>96</v>
      </c>
      <c r="C37" s="3">
        <v>66</v>
      </c>
      <c r="D37" s="1">
        <v>30</v>
      </c>
      <c r="E37" s="1">
        <f>F37+G37</f>
        <v>133</v>
      </c>
      <c r="F37">
        <v>89</v>
      </c>
      <c r="G37">
        <v>44</v>
      </c>
      <c r="H37" s="14" t="s">
        <v>45</v>
      </c>
      <c r="I37">
        <f>J37+K37</f>
        <v>90</v>
      </c>
      <c r="J37">
        <v>76</v>
      </c>
      <c r="K37">
        <v>14</v>
      </c>
      <c r="L37">
        <f>M37+N37</f>
        <v>111</v>
      </c>
      <c r="M37">
        <v>98</v>
      </c>
      <c r="N37">
        <v>13</v>
      </c>
      <c r="O37" s="14" t="s">
        <v>45</v>
      </c>
      <c r="P37">
        <f>9546-SUM(P13:P36)</f>
        <v>210</v>
      </c>
      <c r="Q37">
        <f>8245-SUM(Q13:Q36)</f>
        <v>172</v>
      </c>
      <c r="R37">
        <f t="shared" si="5"/>
        <v>38</v>
      </c>
      <c r="S37" s="14" t="s">
        <v>45</v>
      </c>
      <c r="T37">
        <f>10540-SUM(T13:T36)</f>
        <v>228</v>
      </c>
      <c r="U37">
        <f>9312-SUM(U13:U36)</f>
        <v>213</v>
      </c>
      <c r="V37">
        <f t="shared" si="7"/>
        <v>15</v>
      </c>
      <c r="X37" s="14" t="s">
        <v>39</v>
      </c>
      <c r="Y37">
        <v>121</v>
      </c>
      <c r="Z37">
        <v>120</v>
      </c>
      <c r="AA37">
        <v>1</v>
      </c>
      <c r="AE37" s="14" t="s">
        <v>38</v>
      </c>
      <c r="AF37">
        <v>595</v>
      </c>
      <c r="AG37">
        <v>595</v>
      </c>
      <c r="AH37" s="8" t="s">
        <v>68</v>
      </c>
    </row>
    <row r="38" spans="1:34" ht="27" customHeight="1">
      <c r="A38" s="3"/>
      <c r="B38" s="3"/>
      <c r="C38" s="3"/>
      <c r="D38" s="1"/>
      <c r="E38" s="1"/>
      <c r="H38" s="11"/>
      <c r="O38" s="11"/>
      <c r="S38" s="11"/>
      <c r="X38" s="14" t="s">
        <v>40</v>
      </c>
      <c r="Y38">
        <v>338</v>
      </c>
      <c r="Z38">
        <v>319</v>
      </c>
      <c r="AA38">
        <v>19</v>
      </c>
      <c r="AE38" s="14" t="s">
        <v>39</v>
      </c>
      <c r="AF38">
        <v>114</v>
      </c>
      <c r="AG38">
        <v>114</v>
      </c>
      <c r="AH38" s="8" t="s">
        <v>68</v>
      </c>
    </row>
    <row r="39" spans="1:34" ht="17.25">
      <c r="A39" s="3"/>
      <c r="B39" s="3">
        <v>987</v>
      </c>
      <c r="C39" s="3">
        <v>857</v>
      </c>
      <c r="D39" s="1">
        <v>130</v>
      </c>
      <c r="E39" s="1">
        <f>E41+E50</f>
        <v>1256</v>
      </c>
      <c r="F39">
        <f>F41+F50</f>
        <v>1015</v>
      </c>
      <c r="G39">
        <f>G41+G50</f>
        <v>241</v>
      </c>
      <c r="H39" s="13" t="s">
        <v>46</v>
      </c>
      <c r="I39">
        <f aca="true" t="shared" si="8" ref="I39:N39">I41+I50</f>
        <v>1497</v>
      </c>
      <c r="J39">
        <f t="shared" si="8"/>
        <v>1174</v>
      </c>
      <c r="K39">
        <f t="shared" si="8"/>
        <v>323</v>
      </c>
      <c r="L39">
        <f t="shared" si="8"/>
        <v>1742</v>
      </c>
      <c r="M39">
        <f t="shared" si="8"/>
        <v>1401</v>
      </c>
      <c r="N39">
        <f t="shared" si="8"/>
        <v>341</v>
      </c>
      <c r="O39" s="13" t="s">
        <v>46</v>
      </c>
      <c r="P39">
        <v>2610</v>
      </c>
      <c r="Q39">
        <v>2190</v>
      </c>
      <c r="R39">
        <f t="shared" si="5"/>
        <v>420</v>
      </c>
      <c r="S39" s="13" t="s">
        <v>46</v>
      </c>
      <c r="T39">
        <v>2717</v>
      </c>
      <c r="U39">
        <v>2330</v>
      </c>
      <c r="V39">
        <f>T39-U39</f>
        <v>387</v>
      </c>
      <c r="X39" s="14" t="s">
        <v>41</v>
      </c>
      <c r="Y39">
        <v>150</v>
      </c>
      <c r="Z39">
        <v>107</v>
      </c>
      <c r="AA39">
        <v>43</v>
      </c>
      <c r="AE39" s="14" t="s">
        <v>40</v>
      </c>
      <c r="AF39">
        <v>479</v>
      </c>
      <c r="AG39">
        <v>453</v>
      </c>
      <c r="AH39">
        <v>26</v>
      </c>
    </row>
    <row r="40" spans="1:34" ht="17.25">
      <c r="A40" s="3"/>
      <c r="B40" s="3"/>
      <c r="C40" s="3"/>
      <c r="D40" s="1"/>
      <c r="E40" s="1"/>
      <c r="H40" s="11"/>
      <c r="O40" s="11"/>
      <c r="S40" s="11"/>
      <c r="X40" s="14" t="s">
        <v>42</v>
      </c>
      <c r="Y40">
        <v>394</v>
      </c>
      <c r="Z40">
        <v>298</v>
      </c>
      <c r="AA40">
        <v>96</v>
      </c>
      <c r="AE40" s="14" t="s">
        <v>41</v>
      </c>
      <c r="AF40">
        <v>98</v>
      </c>
      <c r="AG40">
        <v>98</v>
      </c>
      <c r="AH40" s="8" t="s">
        <v>68</v>
      </c>
    </row>
    <row r="41" spans="1:34" ht="17.25">
      <c r="A41" s="3"/>
      <c r="B41" s="3">
        <v>984</v>
      </c>
      <c r="C41" s="3">
        <v>855</v>
      </c>
      <c r="D41" s="1">
        <v>130</v>
      </c>
      <c r="E41" s="1">
        <f>SUM(E42:E48)</f>
        <v>1230</v>
      </c>
      <c r="F41">
        <f>SUM(F42:F48)</f>
        <v>992</v>
      </c>
      <c r="G41">
        <f>SUM(G42:G48)</f>
        <v>238</v>
      </c>
      <c r="H41" s="11" t="s">
        <v>47</v>
      </c>
      <c r="I41">
        <f aca="true" t="shared" si="9" ref="I41:N41">SUM(I42:I48)</f>
        <v>1480</v>
      </c>
      <c r="J41">
        <f t="shared" si="9"/>
        <v>1160</v>
      </c>
      <c r="K41">
        <f t="shared" si="9"/>
        <v>320</v>
      </c>
      <c r="L41">
        <f t="shared" si="9"/>
        <v>1705</v>
      </c>
      <c r="M41">
        <f t="shared" si="9"/>
        <v>1369</v>
      </c>
      <c r="N41">
        <f t="shared" si="9"/>
        <v>336</v>
      </c>
      <c r="O41" s="11" t="s">
        <v>47</v>
      </c>
      <c r="P41">
        <v>2571</v>
      </c>
      <c r="Q41">
        <v>2158</v>
      </c>
      <c r="R41">
        <f aca="true" t="shared" si="10" ref="R41:R48">P41-Q41</f>
        <v>413</v>
      </c>
      <c r="S41" s="11" t="s">
        <v>47</v>
      </c>
      <c r="T41">
        <v>2669</v>
      </c>
      <c r="U41">
        <v>2292</v>
      </c>
      <c r="V41">
        <f aca="true" t="shared" si="11" ref="V41:V48">T41-U41</f>
        <v>377</v>
      </c>
      <c r="X41" s="14" t="s">
        <v>45</v>
      </c>
      <c r="Y41">
        <v>37</v>
      </c>
      <c r="Z41">
        <v>35</v>
      </c>
      <c r="AA41">
        <v>2</v>
      </c>
      <c r="AE41" s="14" t="s">
        <v>76</v>
      </c>
      <c r="AF41">
        <v>9</v>
      </c>
      <c r="AG41">
        <v>9</v>
      </c>
      <c r="AH41" s="8" t="s">
        <v>68</v>
      </c>
    </row>
    <row r="42" spans="1:34" ht="17.25">
      <c r="A42" s="3"/>
      <c r="B42" s="3">
        <v>613</v>
      </c>
      <c r="C42" s="3">
        <v>506</v>
      </c>
      <c r="D42" s="1">
        <v>107</v>
      </c>
      <c r="E42" s="1">
        <f>F42+G42</f>
        <v>710</v>
      </c>
      <c r="F42">
        <v>534</v>
      </c>
      <c r="G42">
        <v>176</v>
      </c>
      <c r="H42" s="14" t="s">
        <v>48</v>
      </c>
      <c r="I42">
        <f>J42+K42</f>
        <v>853</v>
      </c>
      <c r="J42">
        <v>610</v>
      </c>
      <c r="K42">
        <v>243</v>
      </c>
      <c r="L42">
        <f>M42+N42</f>
        <v>837</v>
      </c>
      <c r="M42">
        <v>622</v>
      </c>
      <c r="N42">
        <v>215</v>
      </c>
      <c r="O42" s="14" t="s">
        <v>48</v>
      </c>
      <c r="P42">
        <v>1067</v>
      </c>
      <c r="Q42">
        <v>816</v>
      </c>
      <c r="R42">
        <f t="shared" si="10"/>
        <v>251</v>
      </c>
      <c r="S42" s="14" t="s">
        <v>48</v>
      </c>
      <c r="T42">
        <v>1017</v>
      </c>
      <c r="U42">
        <v>795</v>
      </c>
      <c r="V42">
        <f t="shared" si="11"/>
        <v>222</v>
      </c>
      <c r="X42" s="11"/>
      <c r="AE42" s="14" t="s">
        <v>42</v>
      </c>
      <c r="AF42">
        <v>527</v>
      </c>
      <c r="AG42">
        <v>397</v>
      </c>
      <c r="AH42">
        <v>130</v>
      </c>
    </row>
    <row r="43" spans="1:34" ht="17.25">
      <c r="A43" s="3"/>
      <c r="B43" s="3">
        <v>38</v>
      </c>
      <c r="C43" s="3">
        <v>32</v>
      </c>
      <c r="D43" s="1">
        <v>6</v>
      </c>
      <c r="E43" s="1">
        <f>F43+G43</f>
        <v>35</v>
      </c>
      <c r="F43">
        <v>34</v>
      </c>
      <c r="G43">
        <v>1</v>
      </c>
      <c r="H43" s="14" t="s">
        <v>49</v>
      </c>
      <c r="I43">
        <f>J43</f>
        <v>35</v>
      </c>
      <c r="J43">
        <v>35</v>
      </c>
      <c r="K43" s="8" t="s">
        <v>22</v>
      </c>
      <c r="L43">
        <f>M43</f>
        <v>39</v>
      </c>
      <c r="M43">
        <v>39</v>
      </c>
      <c r="N43" s="8" t="s">
        <v>22</v>
      </c>
      <c r="O43" s="14" t="s">
        <v>49</v>
      </c>
      <c r="P43" s="8">
        <v>64</v>
      </c>
      <c r="Q43" s="8">
        <v>64</v>
      </c>
      <c r="R43" s="15" t="s">
        <v>20</v>
      </c>
      <c r="S43" s="14" t="s">
        <v>49</v>
      </c>
      <c r="T43" s="8">
        <v>76</v>
      </c>
      <c r="U43" s="8">
        <v>72</v>
      </c>
      <c r="V43" s="15">
        <v>4</v>
      </c>
      <c r="X43" s="13" t="s">
        <v>46</v>
      </c>
      <c r="Y43" s="21">
        <v>2975</v>
      </c>
      <c r="Z43" s="21">
        <v>2506</v>
      </c>
      <c r="AA43" s="21">
        <v>469</v>
      </c>
      <c r="AE43" s="14" t="s">
        <v>80</v>
      </c>
      <c r="AF43">
        <v>17</v>
      </c>
      <c r="AG43">
        <v>16</v>
      </c>
      <c r="AH43">
        <v>1</v>
      </c>
    </row>
    <row r="44" spans="1:31" ht="17.25">
      <c r="A44" s="3"/>
      <c r="B44" s="3">
        <v>41</v>
      </c>
      <c r="C44" s="3">
        <v>37</v>
      </c>
      <c r="D44" s="1">
        <v>4</v>
      </c>
      <c r="E44" s="1">
        <f>F44+G44</f>
        <v>76</v>
      </c>
      <c r="F44">
        <v>38</v>
      </c>
      <c r="G44">
        <v>38</v>
      </c>
      <c r="H44" s="14" t="s">
        <v>50</v>
      </c>
      <c r="I44">
        <f>J44+K44</f>
        <v>77</v>
      </c>
      <c r="J44">
        <v>47</v>
      </c>
      <c r="K44">
        <v>30</v>
      </c>
      <c r="L44">
        <f>M44+N44</f>
        <v>95</v>
      </c>
      <c r="M44">
        <v>68</v>
      </c>
      <c r="N44">
        <v>27</v>
      </c>
      <c r="O44" s="14" t="s">
        <v>50</v>
      </c>
      <c r="P44" s="8">
        <v>152</v>
      </c>
      <c r="Q44" s="8">
        <v>128</v>
      </c>
      <c r="R44">
        <f t="shared" si="10"/>
        <v>24</v>
      </c>
      <c r="S44" s="14" t="s">
        <v>50</v>
      </c>
      <c r="T44" s="8">
        <v>172</v>
      </c>
      <c r="U44" s="8">
        <v>144</v>
      </c>
      <c r="V44">
        <f t="shared" si="11"/>
        <v>28</v>
      </c>
      <c r="X44" s="11"/>
      <c r="AE44" s="11"/>
    </row>
    <row r="45" spans="1:34" ht="17.25">
      <c r="A45" s="3"/>
      <c r="B45" s="3">
        <v>168</v>
      </c>
      <c r="C45" s="3">
        <v>165</v>
      </c>
      <c r="D45" s="1">
        <v>3</v>
      </c>
      <c r="E45" s="1">
        <f>F45+G45</f>
        <v>188</v>
      </c>
      <c r="F45">
        <v>184</v>
      </c>
      <c r="G45">
        <v>4</v>
      </c>
      <c r="H45" s="14" t="s">
        <v>51</v>
      </c>
      <c r="I45">
        <f>J45+K45</f>
        <v>216</v>
      </c>
      <c r="J45">
        <v>209</v>
      </c>
      <c r="K45">
        <v>7</v>
      </c>
      <c r="L45">
        <f>M45+N45</f>
        <v>271</v>
      </c>
      <c r="M45">
        <v>261</v>
      </c>
      <c r="N45">
        <v>10</v>
      </c>
      <c r="O45" s="14" t="s">
        <v>51</v>
      </c>
      <c r="P45" s="8">
        <v>420</v>
      </c>
      <c r="Q45" s="8">
        <v>406</v>
      </c>
      <c r="R45">
        <f t="shared" si="10"/>
        <v>14</v>
      </c>
      <c r="S45" s="14" t="s">
        <v>51</v>
      </c>
      <c r="T45" s="8">
        <v>458</v>
      </c>
      <c r="U45" s="8">
        <v>444</v>
      </c>
      <c r="V45">
        <f t="shared" si="11"/>
        <v>14</v>
      </c>
      <c r="X45" s="11" t="s">
        <v>47</v>
      </c>
      <c r="Y45">
        <v>2878</v>
      </c>
      <c r="Z45">
        <v>2421</v>
      </c>
      <c r="AA45">
        <v>457</v>
      </c>
      <c r="AE45" s="13" t="s">
        <v>46</v>
      </c>
      <c r="AF45">
        <v>2939</v>
      </c>
      <c r="AG45">
        <v>2450</v>
      </c>
      <c r="AH45">
        <v>489</v>
      </c>
    </row>
    <row r="46" spans="1:31" ht="17.25">
      <c r="A46" s="3"/>
      <c r="B46" s="3">
        <v>32</v>
      </c>
      <c r="C46" s="3">
        <v>29</v>
      </c>
      <c r="D46" s="1">
        <v>3</v>
      </c>
      <c r="E46" s="1">
        <f>F46+G46</f>
        <v>57</v>
      </c>
      <c r="F46">
        <v>53</v>
      </c>
      <c r="G46">
        <v>4</v>
      </c>
      <c r="H46" s="14" t="s">
        <v>52</v>
      </c>
      <c r="I46">
        <f>J46+K46</f>
        <v>66</v>
      </c>
      <c r="J46">
        <v>61</v>
      </c>
      <c r="K46">
        <v>5</v>
      </c>
      <c r="L46">
        <f>M46+N46</f>
        <v>74</v>
      </c>
      <c r="M46">
        <v>66</v>
      </c>
      <c r="N46">
        <v>8</v>
      </c>
      <c r="O46" s="14" t="s">
        <v>52</v>
      </c>
      <c r="P46" s="8">
        <v>98</v>
      </c>
      <c r="Q46" s="8">
        <v>85</v>
      </c>
      <c r="R46">
        <f t="shared" si="10"/>
        <v>13</v>
      </c>
      <c r="S46" s="14" t="s">
        <v>52</v>
      </c>
      <c r="T46" s="8">
        <v>96</v>
      </c>
      <c r="U46" s="8">
        <v>87</v>
      </c>
      <c r="V46">
        <f t="shared" si="11"/>
        <v>9</v>
      </c>
      <c r="X46" s="14" t="s">
        <v>48</v>
      </c>
      <c r="Y46">
        <v>1076</v>
      </c>
      <c r="Z46">
        <v>804</v>
      </c>
      <c r="AA46">
        <v>272</v>
      </c>
      <c r="AE46" s="11"/>
    </row>
    <row r="47" spans="1:34" ht="17.25">
      <c r="A47" s="3"/>
      <c r="B47" s="3">
        <v>13</v>
      </c>
      <c r="C47" s="3">
        <v>13</v>
      </c>
      <c r="D47" s="9" t="s">
        <v>21</v>
      </c>
      <c r="E47" s="1">
        <f>F47</f>
        <v>45</v>
      </c>
      <c r="F47">
        <v>45</v>
      </c>
      <c r="G47" s="8" t="s">
        <v>22</v>
      </c>
      <c r="H47" s="14" t="s">
        <v>53</v>
      </c>
      <c r="I47">
        <f>J47</f>
        <v>72</v>
      </c>
      <c r="J47">
        <v>72</v>
      </c>
      <c r="K47" s="8" t="s">
        <v>22</v>
      </c>
      <c r="L47">
        <f>M47</f>
        <v>111</v>
      </c>
      <c r="M47">
        <v>111</v>
      </c>
      <c r="N47" s="8" t="s">
        <v>22</v>
      </c>
      <c r="O47" s="14" t="s">
        <v>53</v>
      </c>
      <c r="P47" s="8">
        <v>289</v>
      </c>
      <c r="Q47" s="8">
        <v>280</v>
      </c>
      <c r="R47">
        <f t="shared" si="10"/>
        <v>9</v>
      </c>
      <c r="S47" s="14" t="s">
        <v>53</v>
      </c>
      <c r="T47" s="8">
        <v>374</v>
      </c>
      <c r="U47" s="8">
        <v>367</v>
      </c>
      <c r="V47">
        <f t="shared" si="11"/>
        <v>7</v>
      </c>
      <c r="X47" s="14" t="s">
        <v>49</v>
      </c>
      <c r="Y47">
        <v>85</v>
      </c>
      <c r="Z47">
        <v>79</v>
      </c>
      <c r="AA47">
        <v>6</v>
      </c>
      <c r="AE47" s="11" t="s">
        <v>47</v>
      </c>
      <c r="AF47">
        <v>2880</v>
      </c>
      <c r="AG47">
        <v>2406</v>
      </c>
      <c r="AH47">
        <v>474</v>
      </c>
    </row>
    <row r="48" spans="1:34" ht="17.25">
      <c r="A48" s="3"/>
      <c r="B48" s="3">
        <v>79</v>
      </c>
      <c r="C48" s="3">
        <v>73</v>
      </c>
      <c r="D48" s="1">
        <v>6</v>
      </c>
      <c r="E48" s="1">
        <f>F48+G48</f>
        <v>119</v>
      </c>
      <c r="F48">
        <v>104</v>
      </c>
      <c r="G48">
        <v>15</v>
      </c>
      <c r="H48" s="14" t="s">
        <v>54</v>
      </c>
      <c r="I48">
        <f>J48+K48</f>
        <v>161</v>
      </c>
      <c r="J48">
        <v>126</v>
      </c>
      <c r="K48">
        <v>35</v>
      </c>
      <c r="L48">
        <f>M48+N48</f>
        <v>278</v>
      </c>
      <c r="M48">
        <v>202</v>
      </c>
      <c r="N48">
        <v>76</v>
      </c>
      <c r="O48" s="14" t="s">
        <v>54</v>
      </c>
      <c r="P48" s="8">
        <f>2571-SUM(P42:P47)</f>
        <v>481</v>
      </c>
      <c r="Q48" s="8">
        <f>2190-SUM(Q42:Q47)</f>
        <v>411</v>
      </c>
      <c r="R48">
        <f t="shared" si="10"/>
        <v>70</v>
      </c>
      <c r="S48" s="14" t="s">
        <v>54</v>
      </c>
      <c r="T48" s="8">
        <v>476</v>
      </c>
      <c r="U48" s="8">
        <v>383</v>
      </c>
      <c r="V48">
        <f t="shared" si="11"/>
        <v>93</v>
      </c>
      <c r="X48" s="14" t="s">
        <v>50</v>
      </c>
      <c r="Y48">
        <v>174</v>
      </c>
      <c r="Z48">
        <v>138</v>
      </c>
      <c r="AA48">
        <v>36</v>
      </c>
      <c r="AE48" s="14" t="s">
        <v>48</v>
      </c>
      <c r="AF48">
        <v>1040</v>
      </c>
      <c r="AG48">
        <v>754</v>
      </c>
      <c r="AH48">
        <v>286</v>
      </c>
    </row>
    <row r="49" spans="1:34" ht="17.25">
      <c r="A49" s="3"/>
      <c r="B49" s="3"/>
      <c r="C49" s="3"/>
      <c r="D49" s="1"/>
      <c r="E49" s="1"/>
      <c r="H49" s="11"/>
      <c r="O49" s="11"/>
      <c r="S49" s="11"/>
      <c r="X49" s="14" t="s">
        <v>51</v>
      </c>
      <c r="Y49">
        <v>453</v>
      </c>
      <c r="Z49">
        <v>442</v>
      </c>
      <c r="AA49">
        <v>11</v>
      </c>
      <c r="AE49" s="14" t="s">
        <v>49</v>
      </c>
      <c r="AF49">
        <v>56</v>
      </c>
      <c r="AG49">
        <v>52</v>
      </c>
      <c r="AH49">
        <v>4</v>
      </c>
    </row>
    <row r="50" spans="1:34" ht="17.25">
      <c r="A50" s="1"/>
      <c r="B50" s="1">
        <v>3</v>
      </c>
      <c r="C50" s="1">
        <v>2</v>
      </c>
      <c r="D50" s="1">
        <v>1</v>
      </c>
      <c r="E50" s="1">
        <f>F50+G50</f>
        <v>26</v>
      </c>
      <c r="F50" s="1">
        <v>23</v>
      </c>
      <c r="G50" s="1">
        <v>3</v>
      </c>
      <c r="H50" s="11" t="s">
        <v>55</v>
      </c>
      <c r="I50" s="1">
        <f>J50+K50</f>
        <v>17</v>
      </c>
      <c r="J50" s="1">
        <v>14</v>
      </c>
      <c r="K50" s="1">
        <v>3</v>
      </c>
      <c r="L50" s="1">
        <f>M50+N50</f>
        <v>37</v>
      </c>
      <c r="M50" s="1">
        <v>32</v>
      </c>
      <c r="N50" s="1">
        <v>5</v>
      </c>
      <c r="O50" s="11" t="s">
        <v>55</v>
      </c>
      <c r="P50" s="8">
        <f>P39-P41</f>
        <v>39</v>
      </c>
      <c r="Q50" s="8">
        <f>Q39-Q41</f>
        <v>32</v>
      </c>
      <c r="R50" s="8">
        <f>R39-R41</f>
        <v>7</v>
      </c>
      <c r="S50" s="11" t="s">
        <v>55</v>
      </c>
      <c r="T50" s="8">
        <f>T39-T41</f>
        <v>48</v>
      </c>
      <c r="U50" s="8">
        <f>U39-U41</f>
        <v>38</v>
      </c>
      <c r="V50" s="8">
        <f>V39-V41</f>
        <v>10</v>
      </c>
      <c r="W50" s="17"/>
      <c r="X50" s="14" t="s">
        <v>52</v>
      </c>
      <c r="Y50">
        <v>106</v>
      </c>
      <c r="Z50">
        <v>94</v>
      </c>
      <c r="AA50">
        <v>12</v>
      </c>
      <c r="AE50" s="14" t="s">
        <v>50</v>
      </c>
      <c r="AF50">
        <v>183</v>
      </c>
      <c r="AG50">
        <v>140</v>
      </c>
      <c r="AH50">
        <v>43</v>
      </c>
    </row>
    <row r="51" spans="1:34" ht="17.25">
      <c r="A51" s="10"/>
      <c r="B51" s="10"/>
      <c r="C51" s="10"/>
      <c r="D51" s="10" t="s">
        <v>56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2" t="s">
        <v>71</v>
      </c>
      <c r="X51" s="14" t="s">
        <v>53</v>
      </c>
      <c r="Y51">
        <v>423</v>
      </c>
      <c r="Z51">
        <v>419</v>
      </c>
      <c r="AA51">
        <v>4</v>
      </c>
      <c r="AE51" s="14" t="s">
        <v>51</v>
      </c>
      <c r="AF51">
        <v>459</v>
      </c>
      <c r="AG51">
        <v>453</v>
      </c>
      <c r="AH51">
        <v>6</v>
      </c>
    </row>
    <row r="52" spans="8:34" ht="17.25">
      <c r="H52" t="s">
        <v>58</v>
      </c>
      <c r="O52" t="s">
        <v>58</v>
      </c>
      <c r="S52" t="s">
        <v>58</v>
      </c>
      <c r="X52" s="14" t="s">
        <v>54</v>
      </c>
      <c r="Y52">
        <v>561</v>
      </c>
      <c r="Z52">
        <v>445</v>
      </c>
      <c r="AA52">
        <v>116</v>
      </c>
      <c r="AE52" s="14" t="s">
        <v>52</v>
      </c>
      <c r="AF52">
        <v>82</v>
      </c>
      <c r="AG52">
        <v>76</v>
      </c>
      <c r="AH52">
        <v>6</v>
      </c>
    </row>
    <row r="53" spans="24:34" ht="17.25">
      <c r="X53" s="11"/>
      <c r="AE53" s="14" t="s">
        <v>53</v>
      </c>
      <c r="AF53">
        <v>409</v>
      </c>
      <c r="AG53">
        <v>405</v>
      </c>
      <c r="AH53">
        <v>4</v>
      </c>
    </row>
    <row r="54" spans="16:34" ht="17.25" hidden="1">
      <c r="P54">
        <v>13</v>
      </c>
      <c r="Q54">
        <v>12</v>
      </c>
      <c r="T54">
        <v>13</v>
      </c>
      <c r="U54">
        <v>12</v>
      </c>
      <c r="X54" s="11" t="s">
        <v>55</v>
      </c>
      <c r="AE54" s="14" t="s">
        <v>78</v>
      </c>
      <c r="AF54">
        <v>173</v>
      </c>
      <c r="AG54">
        <v>173</v>
      </c>
      <c r="AH54" t="s">
        <v>77</v>
      </c>
    </row>
    <row r="55" spans="16:34" ht="17.25" hidden="1">
      <c r="P55">
        <v>22</v>
      </c>
      <c r="Q55">
        <v>16</v>
      </c>
      <c r="T55">
        <v>22</v>
      </c>
      <c r="U55">
        <v>16</v>
      </c>
      <c r="X55" s="10"/>
      <c r="AE55" s="14" t="s">
        <v>79</v>
      </c>
      <c r="AF55">
        <v>86</v>
      </c>
      <c r="AG55">
        <v>74</v>
      </c>
      <c r="AH55">
        <v>12</v>
      </c>
    </row>
    <row r="56" spans="16:34" ht="17.25" hidden="1">
      <c r="P56">
        <v>4</v>
      </c>
      <c r="Q56">
        <v>4</v>
      </c>
      <c r="T56">
        <v>4</v>
      </c>
      <c r="U56">
        <v>4</v>
      </c>
      <c r="X56" t="s">
        <v>58</v>
      </c>
      <c r="AE56" s="14" t="s">
        <v>54</v>
      </c>
      <c r="AF56">
        <f>AF47-AF48-AF49-AF50-AF51-AF52-AF53-AF54-AF55</f>
        <v>392</v>
      </c>
      <c r="AG56">
        <f>AG47-AG48-AG49-AG50-AG51-AG52-AG53-AG54-AG55</f>
        <v>279</v>
      </c>
      <c r="AH56">
        <f>AH47-AH48-AH49-AH50-AH51-AH52-AH53-AH55</f>
        <v>113</v>
      </c>
    </row>
    <row r="57" spans="16:31" ht="17.25" hidden="1">
      <c r="P57">
        <v>15</v>
      </c>
      <c r="Q57">
        <v>12</v>
      </c>
      <c r="T57">
        <v>15</v>
      </c>
      <c r="U57">
        <v>12</v>
      </c>
      <c r="AE57" s="11"/>
    </row>
    <row r="58" spans="16:34" ht="17.25" hidden="1">
      <c r="P58">
        <v>19</v>
      </c>
      <c r="Q58">
        <v>12</v>
      </c>
      <c r="T58">
        <v>19</v>
      </c>
      <c r="U58">
        <v>12</v>
      </c>
      <c r="AE58" s="11" t="s">
        <v>55</v>
      </c>
      <c r="AF58" s="24">
        <v>59</v>
      </c>
      <c r="AG58" s="17">
        <v>44</v>
      </c>
      <c r="AH58" s="17">
        <v>15</v>
      </c>
    </row>
    <row r="59" spans="16:34" ht="17.25" hidden="1">
      <c r="P59">
        <v>2</v>
      </c>
      <c r="Q59">
        <v>2</v>
      </c>
      <c r="T59">
        <v>2</v>
      </c>
      <c r="U59">
        <v>2</v>
      </c>
      <c r="AE59" s="10"/>
      <c r="AH59" s="22" t="s">
        <v>57</v>
      </c>
    </row>
    <row r="60" spans="16:21" ht="17.25" hidden="1">
      <c r="P60">
        <v>4</v>
      </c>
      <c r="Q60">
        <v>4</v>
      </c>
      <c r="T60">
        <v>4</v>
      </c>
      <c r="U60">
        <v>4</v>
      </c>
    </row>
    <row r="61" spans="16:21" ht="17.25" hidden="1">
      <c r="P61">
        <v>1</v>
      </c>
      <c r="Q61">
        <v>1</v>
      </c>
      <c r="T61">
        <v>1</v>
      </c>
      <c r="U61">
        <v>1</v>
      </c>
    </row>
    <row r="62" spans="16:21" ht="17.25" hidden="1">
      <c r="P62">
        <v>3</v>
      </c>
      <c r="Q62">
        <v>3</v>
      </c>
      <c r="T62">
        <v>3</v>
      </c>
      <c r="U62">
        <v>3</v>
      </c>
    </row>
    <row r="63" spans="16:21" ht="17.25" hidden="1">
      <c r="P63">
        <v>1</v>
      </c>
      <c r="Q63">
        <v>1</v>
      </c>
      <c r="T63">
        <v>1</v>
      </c>
      <c r="U63">
        <v>1</v>
      </c>
    </row>
    <row r="64" spans="16:21" ht="17.25" hidden="1">
      <c r="P64">
        <v>1</v>
      </c>
      <c r="Q64">
        <v>1</v>
      </c>
      <c r="T64">
        <v>1</v>
      </c>
      <c r="U64">
        <v>1</v>
      </c>
    </row>
    <row r="65" spans="16:35" ht="17.25" hidden="1">
      <c r="P65">
        <v>2</v>
      </c>
      <c r="Q65">
        <v>2</v>
      </c>
      <c r="T65">
        <v>2</v>
      </c>
      <c r="U65">
        <v>2</v>
      </c>
      <c r="AI65" s="17"/>
    </row>
    <row r="66" spans="16:21" ht="17.25" hidden="1">
      <c r="P66">
        <v>2</v>
      </c>
      <c r="Q66">
        <v>1</v>
      </c>
      <c r="T66">
        <v>2</v>
      </c>
      <c r="U66">
        <v>1</v>
      </c>
    </row>
    <row r="67" spans="16:21" ht="17.25" hidden="1">
      <c r="P67">
        <v>1</v>
      </c>
      <c r="Q67">
        <v>1</v>
      </c>
      <c r="T67">
        <v>1</v>
      </c>
      <c r="U67">
        <v>1</v>
      </c>
    </row>
    <row r="68" spans="16:21" ht="17.25" hidden="1">
      <c r="P68">
        <v>6</v>
      </c>
      <c r="Q68">
        <v>4</v>
      </c>
      <c r="T68">
        <v>6</v>
      </c>
      <c r="U68">
        <v>4</v>
      </c>
    </row>
    <row r="69" spans="16:21" ht="17.25" hidden="1">
      <c r="P69">
        <v>1</v>
      </c>
      <c r="Q69">
        <v>6</v>
      </c>
      <c r="T69">
        <v>1</v>
      </c>
      <c r="U69">
        <v>6</v>
      </c>
    </row>
    <row r="70" spans="16:21" ht="17.25" hidden="1">
      <c r="P70">
        <v>18</v>
      </c>
      <c r="Q70">
        <v>1</v>
      </c>
      <c r="T70">
        <v>18</v>
      </c>
      <c r="U70">
        <v>1</v>
      </c>
    </row>
    <row r="71" spans="16:21" ht="17.25" hidden="1">
      <c r="P71">
        <v>1</v>
      </c>
      <c r="Q71">
        <v>3</v>
      </c>
      <c r="T71">
        <v>1</v>
      </c>
      <c r="U71">
        <v>3</v>
      </c>
    </row>
    <row r="72" spans="16:21" ht="17.25" hidden="1">
      <c r="P72">
        <v>4</v>
      </c>
      <c r="Q72">
        <v>6</v>
      </c>
      <c r="T72">
        <v>4</v>
      </c>
      <c r="U72">
        <v>6</v>
      </c>
    </row>
    <row r="73" spans="16:21" ht="17.25" hidden="1">
      <c r="P73">
        <v>7</v>
      </c>
      <c r="Q73">
        <v>1</v>
      </c>
      <c r="T73">
        <v>7</v>
      </c>
      <c r="U73">
        <v>1</v>
      </c>
    </row>
    <row r="74" spans="16:21" ht="17.25" hidden="1">
      <c r="P74">
        <v>1</v>
      </c>
      <c r="Q74">
        <v>12</v>
      </c>
      <c r="T74">
        <v>1</v>
      </c>
      <c r="U74">
        <v>12</v>
      </c>
    </row>
    <row r="75" spans="16:21" ht="17.25" hidden="1">
      <c r="P75">
        <v>12</v>
      </c>
      <c r="Q75">
        <v>1</v>
      </c>
      <c r="T75">
        <v>12</v>
      </c>
      <c r="U75">
        <v>1</v>
      </c>
    </row>
    <row r="76" spans="16:21" ht="17.25" hidden="1">
      <c r="P76">
        <v>1</v>
      </c>
      <c r="Q76">
        <v>2</v>
      </c>
      <c r="T76">
        <v>1</v>
      </c>
      <c r="U76">
        <v>2</v>
      </c>
    </row>
    <row r="77" spans="16:21" ht="17.25" hidden="1">
      <c r="P77">
        <v>2</v>
      </c>
      <c r="Q77">
        <v>17</v>
      </c>
      <c r="T77">
        <v>2</v>
      </c>
      <c r="U77">
        <v>17</v>
      </c>
    </row>
    <row r="78" spans="16:21" ht="17.25" hidden="1">
      <c r="P78">
        <v>17</v>
      </c>
      <c r="Q78">
        <v>9</v>
      </c>
      <c r="T78">
        <v>17</v>
      </c>
      <c r="U78">
        <v>9</v>
      </c>
    </row>
    <row r="79" spans="16:21" ht="17.25" hidden="1">
      <c r="P79">
        <v>9</v>
      </c>
      <c r="Q79">
        <v>13</v>
      </c>
      <c r="T79">
        <v>9</v>
      </c>
      <c r="U79">
        <v>13</v>
      </c>
    </row>
    <row r="80" spans="16:21" ht="17.25" hidden="1">
      <c r="P80">
        <v>2</v>
      </c>
      <c r="Q80">
        <v>2</v>
      </c>
      <c r="T80">
        <v>2</v>
      </c>
      <c r="U80">
        <v>2</v>
      </c>
    </row>
    <row r="81" spans="16:21" ht="17.25" hidden="1">
      <c r="P81">
        <v>2</v>
      </c>
      <c r="Q81">
        <v>2</v>
      </c>
      <c r="T81">
        <v>2</v>
      </c>
      <c r="U81">
        <v>2</v>
      </c>
    </row>
    <row r="82" spans="16:21" ht="17.25" hidden="1">
      <c r="P82">
        <v>1</v>
      </c>
      <c r="Q82">
        <v>3</v>
      </c>
      <c r="T82">
        <v>1</v>
      </c>
      <c r="U82">
        <v>3</v>
      </c>
    </row>
    <row r="83" spans="16:21" ht="17.25" hidden="1">
      <c r="P83">
        <v>8</v>
      </c>
      <c r="Q83">
        <v>1</v>
      </c>
      <c r="T83">
        <v>8</v>
      </c>
      <c r="U83">
        <v>1</v>
      </c>
    </row>
    <row r="84" spans="16:21" ht="17.25" hidden="1">
      <c r="P84">
        <v>5</v>
      </c>
      <c r="Q84">
        <v>3</v>
      </c>
      <c r="T84">
        <v>5</v>
      </c>
      <c r="U84">
        <v>3</v>
      </c>
    </row>
    <row r="85" spans="16:21" ht="17.25" hidden="1">
      <c r="P85">
        <v>1</v>
      </c>
      <c r="Q85">
        <v>7</v>
      </c>
      <c r="T85">
        <v>1</v>
      </c>
      <c r="U85">
        <v>7</v>
      </c>
    </row>
    <row r="86" spans="16:21" ht="17.25" hidden="1">
      <c r="P86">
        <v>2</v>
      </c>
      <c r="Q86">
        <v>5</v>
      </c>
      <c r="T86">
        <v>2</v>
      </c>
      <c r="U86">
        <v>5</v>
      </c>
    </row>
    <row r="87" spans="16:21" ht="17.25" hidden="1">
      <c r="P87">
        <v>6</v>
      </c>
      <c r="Q87">
        <v>1</v>
      </c>
      <c r="T87">
        <v>6</v>
      </c>
      <c r="U87">
        <v>1</v>
      </c>
    </row>
    <row r="88" spans="16:21" ht="17.25" hidden="1">
      <c r="P88">
        <v>1</v>
      </c>
      <c r="Q88">
        <v>2</v>
      </c>
      <c r="T88">
        <v>1</v>
      </c>
      <c r="U88">
        <v>2</v>
      </c>
    </row>
    <row r="89" spans="16:21" ht="17.25" hidden="1">
      <c r="P89">
        <v>1</v>
      </c>
      <c r="Q89">
        <v>6</v>
      </c>
      <c r="T89">
        <v>1</v>
      </c>
      <c r="U89">
        <v>6</v>
      </c>
    </row>
    <row r="90" spans="16:21" ht="17.25" hidden="1">
      <c r="P90">
        <v>2</v>
      </c>
      <c r="Q90">
        <v>1</v>
      </c>
      <c r="T90">
        <v>2</v>
      </c>
      <c r="U90">
        <v>1</v>
      </c>
    </row>
    <row r="91" spans="16:21" ht="17.25" hidden="1">
      <c r="P91">
        <v>2</v>
      </c>
      <c r="Q91">
        <v>1</v>
      </c>
      <c r="T91">
        <v>2</v>
      </c>
      <c r="U91">
        <v>1</v>
      </c>
    </row>
    <row r="92" spans="16:21" ht="17.25" hidden="1">
      <c r="P92">
        <v>1</v>
      </c>
      <c r="Q92">
        <v>2</v>
      </c>
      <c r="T92">
        <v>1</v>
      </c>
      <c r="U92">
        <v>2</v>
      </c>
    </row>
    <row r="93" spans="17:21" ht="17.25" hidden="1">
      <c r="Q93">
        <v>11</v>
      </c>
      <c r="U93">
        <v>11</v>
      </c>
    </row>
    <row r="94" spans="24:34" ht="17.25">
      <c r="X94" s="20" t="s">
        <v>55</v>
      </c>
      <c r="Y94" s="17">
        <v>97</v>
      </c>
      <c r="Z94" s="17">
        <v>85</v>
      </c>
      <c r="AA94" s="17">
        <v>12</v>
      </c>
      <c r="AB94" s="17"/>
      <c r="AC94" s="25"/>
      <c r="AD94" s="25"/>
      <c r="AE94" s="14" t="s">
        <v>78</v>
      </c>
      <c r="AF94">
        <v>173</v>
      </c>
      <c r="AG94">
        <v>173</v>
      </c>
      <c r="AH94" s="8" t="s">
        <v>68</v>
      </c>
    </row>
    <row r="95" spans="27:34" ht="17.25">
      <c r="AA95" s="22" t="s">
        <v>57</v>
      </c>
      <c r="AE95" s="14" t="s">
        <v>79</v>
      </c>
      <c r="AF95">
        <v>86</v>
      </c>
      <c r="AG95">
        <v>74</v>
      </c>
      <c r="AH95">
        <v>12</v>
      </c>
    </row>
    <row r="96" spans="31:34" ht="17.25">
      <c r="AE96" s="14" t="s">
        <v>54</v>
      </c>
      <c r="AF96">
        <f>AF47-AF48-AF49-AF50-AF51-AF52-AF53-AF94-AF95</f>
        <v>392</v>
      </c>
      <c r="AG96">
        <f>AG47-AG48-AG49-AG50-AG51-AG52-AG53-AG94-AG95</f>
        <v>279</v>
      </c>
      <c r="AH96">
        <f>AH47-AH48-AH49-AH50-AH51-AH52-AH53-AH94-AH95</f>
        <v>113</v>
      </c>
    </row>
    <row r="97" ht="17.25">
      <c r="AE97" s="11"/>
    </row>
    <row r="98" spans="31:35" ht="17.25">
      <c r="AE98" s="11" t="s">
        <v>81</v>
      </c>
      <c r="AF98" s="24">
        <v>59</v>
      </c>
      <c r="AG98" s="17">
        <v>44</v>
      </c>
      <c r="AH98" s="17">
        <v>15</v>
      </c>
      <c r="AI98" s="17"/>
    </row>
    <row r="99" spans="31:34" ht="17.25">
      <c r="AE99" s="10"/>
      <c r="AH99" s="22" t="s">
        <v>57</v>
      </c>
    </row>
  </sheetData>
  <sheetProtection/>
  <printOptions/>
  <pageMargins left="0.7" right="0.5" top="0.787" bottom="0.5" header="0.512" footer="0.512"/>
  <pageSetup horizontalDpi="300" verticalDpi="300" orientation="portrait" paperSize="9" scale="67" r:id="rId1"/>
  <colBreaks count="2" manualBreakCount="2">
    <brk id="23" min="1" max="98" man="1"/>
    <brk id="30" min="1" max="98" man="1"/>
  </colBreaks>
  <ignoredErrors>
    <ignoredError sqref="P48:Q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2013-03-26T05:43:36Z</cp:lastPrinted>
  <dcterms:created xsi:type="dcterms:W3CDTF">1997-04-04T02:56:42Z</dcterms:created>
  <dcterms:modified xsi:type="dcterms:W3CDTF">2013-03-26T05:43:38Z</dcterms:modified>
  <cp:category/>
  <cp:version/>
  <cp:contentType/>
  <cp:contentStatus/>
</cp:coreProperties>
</file>