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'A'!$A$2:$AJ$95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<sst xmlns="http://schemas.openxmlformats.org/spreadsheetml/2006/main" count="367" uniqueCount="77">
  <si>
    <t/>
  </si>
  <si>
    <t>第３－１７表　常住地による従業・通学市町村別１５歳以上就業者数及び通学者数</t>
  </si>
  <si>
    <t xml:space="preserve">  第３－１７表　常住地による従業・通学市町村別１５歳以上就業者数及び通学者数（つづき）</t>
  </si>
  <si>
    <t>　　　（単位：人）</t>
  </si>
  <si>
    <t>　　　区　　　　　　　分</t>
  </si>
  <si>
    <t xml:space="preserve"> 　　昭　和　４　０　年</t>
  </si>
  <si>
    <t xml:space="preserve"> 　　昭　和　４　５　年</t>
  </si>
  <si>
    <t xml:space="preserve"> 　　昭　和　５　０　年</t>
  </si>
  <si>
    <t xml:space="preserve"> 　　昭　和　５　５　年</t>
  </si>
  <si>
    <t xml:space="preserve"> 　　昭　和　６　０　年</t>
  </si>
  <si>
    <t xml:space="preserve"> 　　平　成　　　２　　年</t>
  </si>
  <si>
    <t xml:space="preserve"> 　　平　成　　　７　　年</t>
  </si>
  <si>
    <t>計</t>
  </si>
  <si>
    <t>就 業 者</t>
  </si>
  <si>
    <t>通 学 者</t>
  </si>
  <si>
    <t>美濃加茂市に常住する者</t>
  </si>
  <si>
    <t>　市内で従業・通学の者</t>
  </si>
  <si>
    <t>　県内他市町村で従業・通学者</t>
  </si>
  <si>
    <t>　　　岐　　阜　　市</t>
  </si>
  <si>
    <t>　　　大　　垣　　市</t>
  </si>
  <si>
    <t>　　　多　治　見　市</t>
  </si>
  <si>
    <t>　　　関　　　　　市</t>
  </si>
  <si>
    <t>　　　中　津　川　市</t>
  </si>
  <si>
    <t>　　　　－</t>
  </si>
  <si>
    <t>　　　－</t>
  </si>
  <si>
    <t>－</t>
  </si>
  <si>
    <t>　　　美　　濃　　市</t>
  </si>
  <si>
    <t>　　　瑞　　浪　　市</t>
  </si>
  <si>
    <t>　　　恵　　那　　市</t>
  </si>
  <si>
    <t>　　　土　　岐　　市</t>
  </si>
  <si>
    <t>　　　各　務　原　市</t>
  </si>
  <si>
    <t>　　　可　　児　　市</t>
  </si>
  <si>
    <t>　　　岐　　南　　町</t>
  </si>
  <si>
    <t>　　　武　　儀　　町</t>
  </si>
  <si>
    <t>　　　八　　幡　　町</t>
  </si>
  <si>
    <t>　　　美　　並　　村</t>
  </si>
  <si>
    <t xml:space="preserve">        ･･･</t>
  </si>
  <si>
    <t xml:space="preserve">      ･･･</t>
  </si>
  <si>
    <t>･･･</t>
  </si>
  <si>
    <t>　　　坂　　祝　　町</t>
  </si>
  <si>
    <t>　　　富　　加　　町</t>
  </si>
  <si>
    <t>　　　川　　辺　　町</t>
  </si>
  <si>
    <t>　　　七　　宗　　町</t>
  </si>
  <si>
    <t>　　　八　百　津　町</t>
  </si>
  <si>
    <t>　　　白　　川　　町</t>
  </si>
  <si>
    <t>　　　御　　嵩　　町</t>
  </si>
  <si>
    <t>　　　兼　　山　　町</t>
  </si>
  <si>
    <t>　　　金　　山　　町</t>
  </si>
  <si>
    <t>　　　その他の市町村</t>
  </si>
  <si>
    <t>　他県で従業・通学する者　</t>
  </si>
  <si>
    <t>　　　愛　　知　　県</t>
  </si>
  <si>
    <t>　　　　　名　古　屋　市</t>
  </si>
  <si>
    <t>　　　　　一　　宮　　市</t>
  </si>
  <si>
    <t>　　　　　春　日　井　市</t>
  </si>
  <si>
    <t>　　　　　犬　　山　　市</t>
  </si>
  <si>
    <t>　　　　　江　　南　　市</t>
  </si>
  <si>
    <t>　　　　　小　　牧　　市</t>
  </si>
  <si>
    <t>　　　　　その他の市町村</t>
  </si>
  <si>
    <t>　　　そ の 他 の 県</t>
  </si>
  <si>
    <t xml:space="preserve"> 　　資料：国勢調査、各年10月1日現在</t>
  </si>
  <si>
    <t>資料：国勢調査、各年10月1日現在</t>
  </si>
  <si>
    <t>　　</t>
  </si>
  <si>
    <t>　　　高　　山　　市</t>
  </si>
  <si>
    <t>　　　羽　　島　　市</t>
  </si>
  <si>
    <t>　　　山　　県　　市</t>
  </si>
  <si>
    <t>　　　瑞　　穂　　市</t>
  </si>
  <si>
    <t>　　　本　　巣　　市</t>
  </si>
  <si>
    <t>　　　郡　　上　　市</t>
  </si>
  <si>
    <t>　　　下　　呂　　市</t>
  </si>
  <si>
    <t>　　　笠　　松　　町</t>
  </si>
  <si>
    <t>　　　柳　　津　　町</t>
  </si>
  <si>
    <t>－</t>
  </si>
  <si>
    <t xml:space="preserve"> 　　平　成　　１２　　年</t>
  </si>
  <si>
    <t>第３－１７表　常住地による従業・通学市町村別１５歳以上就業者数及び通学者数（つづき）</t>
  </si>
  <si>
    <t>資料：国勢調査、各年10月1日現在</t>
  </si>
  <si>
    <t>資料：国勢調査、各年10月1日現在</t>
  </si>
  <si>
    <t xml:space="preserve"> 　　平　成　　　１７　　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</si>
</sst>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4">
    <xf numFmtId="37" fontId="0" fillId="0" borderId="0" xfId="0" applyAlignment="1">
      <alignment/>
    </xf>
    <xf numFmtId="37" fontId="0" fillId="0" borderId="0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3" xfId="0" applyBorder="1" applyAlignment="1" applyProtection="1">
      <alignment horizontal="center"/>
      <protection/>
    </xf>
    <xf numFmtId="37" fontId="0" fillId="0" borderId="0" xfId="0" applyAlignment="1">
      <alignment horizontal="right"/>
    </xf>
    <xf numFmtId="37" fontId="0" fillId="0" borderId="0" xfId="0" applyBorder="1" applyAlignment="1" applyProtection="1">
      <alignment horizontal="right"/>
      <protection/>
    </xf>
    <xf numFmtId="37" fontId="0" fillId="0" borderId="14" xfId="0" applyBorder="1" applyAlignment="1">
      <alignment/>
    </xf>
    <xf numFmtId="37" fontId="0" fillId="0" borderId="15" xfId="0" applyBorder="1" applyAlignment="1" applyProtection="1">
      <alignment/>
      <protection/>
    </xf>
    <xf numFmtId="37" fontId="5" fillId="0" borderId="15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5" xfId="0" applyBorder="1" applyAlignment="1" applyProtection="1">
      <alignment horizontal="center"/>
      <protection/>
    </xf>
    <xf numFmtId="37" fontId="0" fillId="0" borderId="0" xfId="0" applyAlignment="1" applyProtection="1">
      <alignment horizontal="right"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0" fillId="0" borderId="0" xfId="0" applyFill="1" applyBorder="1" applyAlignment="1" applyProtection="1">
      <alignment horizontal="right"/>
      <protection/>
    </xf>
    <xf numFmtId="37" fontId="0" fillId="0" borderId="14" xfId="0" applyBorder="1" applyAlignment="1">
      <alignment horizontal="right"/>
    </xf>
    <xf numFmtId="37" fontId="0" fillId="0" borderId="10" xfId="0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J95"/>
  <sheetViews>
    <sheetView tabSelected="1" view="pageBreakPreview" zoomScale="60" zoomScaleNormal="75" zoomScalePageLayoutView="0" workbookViewId="0" topLeftCell="A4">
      <selection activeCell="AC30" sqref="AC30"/>
    </sheetView>
  </sheetViews>
  <sheetFormatPr defaultColWidth="11.66015625" defaultRowHeight="18"/>
  <cols>
    <col min="1" max="1" width="2.66015625" style="0" customWidth="1"/>
    <col min="2" max="2" width="30.66015625" style="0" customWidth="1"/>
    <col min="3" max="3" width="11.66015625" style="0" hidden="1" customWidth="1"/>
    <col min="4" max="5" width="9.66015625" style="0" hidden="1" customWidth="1"/>
    <col min="6" max="6" width="11.66015625" style="0" hidden="1" customWidth="1"/>
    <col min="7" max="8" width="9.66015625" style="0" hidden="1" customWidth="1"/>
    <col min="9" max="9" width="30.66015625" style="0" hidden="1" customWidth="1"/>
    <col min="10" max="10" width="11.66015625" style="0" hidden="1" customWidth="1"/>
    <col min="11" max="12" width="9.66015625" style="0" hidden="1" customWidth="1"/>
    <col min="13" max="13" width="11.66015625" style="0" hidden="1" customWidth="1"/>
    <col min="14" max="15" width="9.66015625" style="0" hidden="1" customWidth="1"/>
    <col min="16" max="16" width="11.66015625" style="0" customWidth="1"/>
    <col min="17" max="18" width="9.66015625" style="0" customWidth="1"/>
    <col min="19" max="19" width="11.66015625" style="0" customWidth="1"/>
    <col min="20" max="21" width="9.66015625" style="0" customWidth="1"/>
    <col min="22" max="22" width="3.33203125" style="0" customWidth="1"/>
    <col min="23" max="23" width="30.66015625" style="0" customWidth="1"/>
    <col min="24" max="26" width="11.66015625" style="0" customWidth="1"/>
    <col min="27" max="27" width="30.66015625" style="0" hidden="1" customWidth="1"/>
    <col min="28" max="30" width="11.66015625" style="0" customWidth="1"/>
    <col min="31" max="31" width="3.33203125" style="0" customWidth="1"/>
    <col min="32" max="32" width="30.66015625" style="0" customWidth="1"/>
    <col min="33" max="35" width="11.66015625" style="0" customWidth="1"/>
    <col min="36" max="36" width="3" style="0" customWidth="1"/>
  </cols>
  <sheetData>
    <row r="2" spans="1:27" ht="17.25">
      <c r="B2" t="s">
        <v>1</v>
      </c>
      <c r="I2" t="s">
        <v>2</v>
      </c>
      <c r="W2" t="s">
        <v>73</v>
      </c>
      <c r="AA2" t="s">
        <v>2</v>
      </c>
    </row>
    <row r="3" spans="1:35" ht="17.25">
      <c r="A3" s="2"/>
      <c r="B3" s="2"/>
      <c r="C3" s="2"/>
      <c r="D3" s="2"/>
      <c r="E3" s="2"/>
      <c r="F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3" t="s">
        <v>3</v>
      </c>
      <c r="W3" s="2"/>
      <c r="X3" s="2"/>
      <c r="Y3" s="2"/>
      <c r="Z3" s="2"/>
      <c r="AA3" s="2"/>
      <c r="AB3" s="2"/>
      <c r="AC3" s="2"/>
      <c r="AD3" s="23" t="s">
        <v>3</v>
      </c>
      <c r="AF3" s="2"/>
      <c r="AI3" s="23" t="s">
        <v>3</v>
      </c>
    </row>
    <row r="4" spans="1:36" ht="17.25">
      <c r="A4" s="3"/>
      <c r="B4" s="3" t="s">
        <v>4</v>
      </c>
      <c r="C4" s="4" t="s">
        <v>5</v>
      </c>
      <c r="D4" s="2"/>
      <c r="E4" s="2"/>
      <c r="F4" s="4" t="s">
        <v>6</v>
      </c>
      <c r="G4" s="2"/>
      <c r="H4" s="2"/>
      <c r="I4" s="3" t="s">
        <v>4</v>
      </c>
      <c r="J4" s="4" t="s">
        <v>7</v>
      </c>
      <c r="K4" s="2"/>
      <c r="L4" s="2"/>
      <c r="M4" s="4" t="s">
        <v>8</v>
      </c>
      <c r="N4" s="2"/>
      <c r="O4" s="2"/>
      <c r="P4" s="4" t="s">
        <v>9</v>
      </c>
      <c r="Q4" s="2"/>
      <c r="R4" s="2"/>
      <c r="S4" s="4" t="s">
        <v>10</v>
      </c>
      <c r="T4" s="2"/>
      <c r="U4" s="19"/>
      <c r="V4" s="16"/>
      <c r="W4" s="3" t="s">
        <v>4</v>
      </c>
      <c r="X4" s="4" t="s">
        <v>11</v>
      </c>
      <c r="Y4" s="2"/>
      <c r="Z4" s="5"/>
      <c r="AA4" s="3" t="s">
        <v>4</v>
      </c>
      <c r="AB4" s="4" t="s">
        <v>72</v>
      </c>
      <c r="AC4" s="2"/>
      <c r="AD4" s="2"/>
      <c r="AE4" s="16"/>
      <c r="AF4" s="3" t="s">
        <v>4</v>
      </c>
      <c r="AG4" s="18" t="s">
        <v>76</v>
      </c>
      <c r="AH4" s="19"/>
      <c r="AI4" s="19"/>
      <c r="AJ4" s="16"/>
    </row>
    <row r="5" spans="1:36" ht="17.25">
      <c r="A5" s="2"/>
      <c r="B5" s="2"/>
      <c r="C5" s="6" t="s">
        <v>12</v>
      </c>
      <c r="D5" s="6" t="s">
        <v>13</v>
      </c>
      <c r="E5" s="6" t="s">
        <v>14</v>
      </c>
      <c r="F5" s="6" t="s">
        <v>12</v>
      </c>
      <c r="G5" s="6" t="s">
        <v>13</v>
      </c>
      <c r="H5" s="6" t="s">
        <v>14</v>
      </c>
      <c r="I5" s="2"/>
      <c r="J5" s="6" t="s">
        <v>12</v>
      </c>
      <c r="K5" s="6" t="s">
        <v>13</v>
      </c>
      <c r="L5" s="6" t="s">
        <v>14</v>
      </c>
      <c r="M5" s="6" t="s">
        <v>12</v>
      </c>
      <c r="N5" s="6" t="s">
        <v>13</v>
      </c>
      <c r="O5" s="6" t="s">
        <v>14</v>
      </c>
      <c r="P5" s="6" t="s">
        <v>12</v>
      </c>
      <c r="Q5" s="6" t="s">
        <v>13</v>
      </c>
      <c r="R5" s="6" t="s">
        <v>14</v>
      </c>
      <c r="S5" s="6" t="s">
        <v>12</v>
      </c>
      <c r="T5" s="6" t="s">
        <v>13</v>
      </c>
      <c r="U5" s="6" t="s">
        <v>14</v>
      </c>
      <c r="V5" s="16"/>
      <c r="W5" s="2"/>
      <c r="X5" s="6" t="s">
        <v>12</v>
      </c>
      <c r="Y5" s="6" t="s">
        <v>13</v>
      </c>
      <c r="Z5" s="7" t="s">
        <v>14</v>
      </c>
      <c r="AA5" s="2"/>
      <c r="AB5" s="6" t="s">
        <v>12</v>
      </c>
      <c r="AC5" s="6" t="s">
        <v>13</v>
      </c>
      <c r="AD5" s="6" t="s">
        <v>14</v>
      </c>
      <c r="AE5" s="16"/>
      <c r="AF5" s="2"/>
      <c r="AG5" s="6" t="s">
        <v>12</v>
      </c>
      <c r="AH5" s="6" t="s">
        <v>13</v>
      </c>
      <c r="AI5" s="6" t="s">
        <v>14</v>
      </c>
      <c r="AJ5" s="16"/>
    </row>
    <row r="6" spans="1:32" ht="17.25">
      <c r="A6" s="3"/>
      <c r="B6" s="11"/>
      <c r="C6" s="3"/>
      <c r="D6" s="3"/>
      <c r="E6" s="3"/>
      <c r="F6" s="1"/>
      <c r="I6" s="11"/>
      <c r="W6" s="11"/>
      <c r="AA6" s="11"/>
      <c r="AF6" s="11"/>
    </row>
    <row r="7" spans="1:35" ht="17.25">
      <c r="A7" s="3"/>
      <c r="B7" s="12" t="s">
        <v>15</v>
      </c>
      <c r="C7" s="3">
        <v>19373</v>
      </c>
      <c r="D7" s="3">
        <v>16940</v>
      </c>
      <c r="E7" s="1">
        <v>2433</v>
      </c>
      <c r="F7" s="1">
        <f>F9+F11+F39</f>
        <v>21223</v>
      </c>
      <c r="G7">
        <f>G9+G11+G39</f>
        <v>18824</v>
      </c>
      <c r="H7">
        <f>H9+H11+H39</f>
        <v>2399</v>
      </c>
      <c r="I7" s="12" t="s">
        <v>15</v>
      </c>
      <c r="J7">
        <f aca="true" t="shared" si="0" ref="J7:O7">J9+J11+J39</f>
        <v>21164</v>
      </c>
      <c r="K7">
        <f t="shared" si="0"/>
        <v>18523</v>
      </c>
      <c r="L7">
        <f t="shared" si="0"/>
        <v>2641</v>
      </c>
      <c r="M7">
        <f t="shared" si="0"/>
        <v>22645</v>
      </c>
      <c r="N7">
        <f t="shared" si="0"/>
        <v>19806</v>
      </c>
      <c r="O7">
        <f t="shared" si="0"/>
        <v>2839</v>
      </c>
      <c r="P7">
        <v>24138</v>
      </c>
      <c r="Q7">
        <v>21146</v>
      </c>
      <c r="R7">
        <v>2992</v>
      </c>
      <c r="S7">
        <v>25570</v>
      </c>
      <c r="T7">
        <v>22291</v>
      </c>
      <c r="U7">
        <v>3279</v>
      </c>
      <c r="W7" s="12" t="s">
        <v>15</v>
      </c>
      <c r="X7">
        <v>27349</v>
      </c>
      <c r="Y7">
        <v>24202</v>
      </c>
      <c r="Z7">
        <f>X7-Y7</f>
        <v>3147</v>
      </c>
      <c r="AA7" s="12" t="s">
        <v>15</v>
      </c>
      <c r="AB7">
        <v>29290</v>
      </c>
      <c r="AC7">
        <v>26398</v>
      </c>
      <c r="AD7">
        <f>AB7-AC7</f>
        <v>2892</v>
      </c>
      <c r="AF7" s="12" t="s">
        <v>15</v>
      </c>
      <c r="AG7">
        <v>30389</v>
      </c>
      <c r="AH7">
        <v>27537</v>
      </c>
      <c r="AI7">
        <v>2852</v>
      </c>
    </row>
    <row r="8" spans="1:32" ht="17.25">
      <c r="A8" s="3"/>
      <c r="B8" s="12"/>
      <c r="C8" s="3"/>
      <c r="D8" s="3"/>
      <c r="E8" s="1"/>
      <c r="F8" s="1"/>
      <c r="I8" s="12"/>
      <c r="W8" s="12"/>
      <c r="AA8" s="12"/>
      <c r="AF8" s="12"/>
    </row>
    <row r="9" spans="1:35" ht="17.25">
      <c r="A9" s="3"/>
      <c r="B9" s="13" t="s">
        <v>16</v>
      </c>
      <c r="C9" s="3">
        <v>14746</v>
      </c>
      <c r="D9" s="3">
        <v>13371</v>
      </c>
      <c r="E9" s="1">
        <v>1375</v>
      </c>
      <c r="F9" s="1">
        <f>G9+H9</f>
        <v>15539</v>
      </c>
      <c r="G9">
        <v>14502</v>
      </c>
      <c r="H9">
        <v>1037</v>
      </c>
      <c r="I9" s="13" t="s">
        <v>16</v>
      </c>
      <c r="J9">
        <f>K9+L9</f>
        <v>14820</v>
      </c>
      <c r="K9">
        <v>13392</v>
      </c>
      <c r="L9">
        <v>1428</v>
      </c>
      <c r="M9">
        <f>N9+O9</f>
        <v>14767</v>
      </c>
      <c r="N9">
        <v>13378</v>
      </c>
      <c r="O9">
        <v>1389</v>
      </c>
      <c r="P9">
        <v>15620</v>
      </c>
      <c r="Q9">
        <v>13975</v>
      </c>
      <c r="R9">
        <v>1645</v>
      </c>
      <c r="S9">
        <v>15093</v>
      </c>
      <c r="T9">
        <v>13486</v>
      </c>
      <c r="U9">
        <v>1607</v>
      </c>
      <c r="W9" s="13" t="s">
        <v>16</v>
      </c>
      <c r="X9">
        <v>15193</v>
      </c>
      <c r="Y9">
        <v>13767</v>
      </c>
      <c r="Z9">
        <f aca="true" t="shared" si="1" ref="Z9:Z24">X9-Y9</f>
        <v>1426</v>
      </c>
      <c r="AA9" s="13" t="s">
        <v>16</v>
      </c>
      <c r="AB9">
        <v>16033</v>
      </c>
      <c r="AC9">
        <v>14756</v>
      </c>
      <c r="AD9">
        <f>AB9-AC9</f>
        <v>1277</v>
      </c>
      <c r="AF9" s="13" t="s">
        <v>16</v>
      </c>
      <c r="AG9">
        <v>16414</v>
      </c>
      <c r="AH9">
        <v>15033</v>
      </c>
      <c r="AI9">
        <v>1381</v>
      </c>
    </row>
    <row r="10" spans="1:32" ht="17.25">
      <c r="A10" s="3"/>
      <c r="B10" s="13"/>
      <c r="C10" s="3"/>
      <c r="D10" s="3"/>
      <c r="E10" s="1"/>
      <c r="F10" s="1"/>
      <c r="I10" s="13"/>
      <c r="W10" s="13"/>
      <c r="AA10" s="13"/>
      <c r="AF10" s="13"/>
    </row>
    <row r="11" spans="1:35" ht="17.25">
      <c r="A11" s="3"/>
      <c r="B11" s="13" t="s">
        <v>17</v>
      </c>
      <c r="C11" s="3">
        <v>3640</v>
      </c>
      <c r="D11" s="3">
        <v>2712</v>
      </c>
      <c r="E11" s="1">
        <v>928</v>
      </c>
      <c r="F11" s="1">
        <f>SUM(F13:F37)</f>
        <v>4428</v>
      </c>
      <c r="G11">
        <f>SUM(G13:G37)</f>
        <v>3307</v>
      </c>
      <c r="H11">
        <f>SUM(H13:H37)</f>
        <v>1121</v>
      </c>
      <c r="I11" s="13" t="s">
        <v>17</v>
      </c>
      <c r="J11">
        <f aca="true" t="shared" si="2" ref="J11:O11">SUM(J13:J37)</f>
        <v>4847</v>
      </c>
      <c r="K11">
        <f t="shared" si="2"/>
        <v>3957</v>
      </c>
      <c r="L11">
        <f t="shared" si="2"/>
        <v>890</v>
      </c>
      <c r="M11">
        <f t="shared" si="2"/>
        <v>6136</v>
      </c>
      <c r="N11">
        <f t="shared" si="2"/>
        <v>5027</v>
      </c>
      <c r="O11">
        <f t="shared" si="2"/>
        <v>1109</v>
      </c>
      <c r="P11">
        <v>6697</v>
      </c>
      <c r="Q11">
        <v>5661</v>
      </c>
      <c r="R11">
        <v>1036</v>
      </c>
      <c r="S11">
        <v>8216</v>
      </c>
      <c r="T11">
        <v>6915</v>
      </c>
      <c r="U11">
        <v>1301</v>
      </c>
      <c r="W11" s="13" t="s">
        <v>17</v>
      </c>
      <c r="X11">
        <v>9546</v>
      </c>
      <c r="Y11">
        <v>9245</v>
      </c>
      <c r="Z11">
        <f t="shared" si="1"/>
        <v>301</v>
      </c>
      <c r="AA11" s="13" t="s">
        <v>17</v>
      </c>
      <c r="AB11">
        <v>10540</v>
      </c>
      <c r="AC11">
        <v>9312</v>
      </c>
      <c r="AD11">
        <f>AB11-AC11</f>
        <v>1228</v>
      </c>
      <c r="AF11" s="13" t="s">
        <v>17</v>
      </c>
      <c r="AG11">
        <v>13975</v>
      </c>
      <c r="AH11">
        <v>12504</v>
      </c>
      <c r="AI11">
        <v>1471</v>
      </c>
    </row>
    <row r="12" spans="1:32" ht="17.25">
      <c r="A12" s="3"/>
      <c r="B12" s="11"/>
      <c r="C12" s="3"/>
      <c r="D12" s="3"/>
      <c r="E12" s="1"/>
      <c r="F12" s="1"/>
      <c r="I12" s="11"/>
      <c r="W12" s="11"/>
      <c r="AA12" s="11"/>
      <c r="AF12" s="11"/>
    </row>
    <row r="13" spans="1:35" ht="17.25">
      <c r="A13" s="3"/>
      <c r="B13" s="14" t="s">
        <v>18</v>
      </c>
      <c r="C13" s="3">
        <v>983</v>
      </c>
      <c r="D13" s="3">
        <v>583</v>
      </c>
      <c r="E13" s="1">
        <v>400</v>
      </c>
      <c r="F13" s="1">
        <f>G13+H13</f>
        <v>1071</v>
      </c>
      <c r="G13">
        <v>617</v>
      </c>
      <c r="H13">
        <v>454</v>
      </c>
      <c r="I13" s="14" t="s">
        <v>18</v>
      </c>
      <c r="J13">
        <f aca="true" t="shared" si="3" ref="J13:J19">K13+L13</f>
        <v>891</v>
      </c>
      <c r="K13">
        <v>699</v>
      </c>
      <c r="L13">
        <v>192</v>
      </c>
      <c r="M13">
        <f>N13+O13</f>
        <v>906</v>
      </c>
      <c r="N13">
        <v>749</v>
      </c>
      <c r="O13">
        <v>157</v>
      </c>
      <c r="P13">
        <v>855</v>
      </c>
      <c r="Q13">
        <v>694</v>
      </c>
      <c r="R13">
        <v>161</v>
      </c>
      <c r="S13">
        <v>922</v>
      </c>
      <c r="T13">
        <v>716</v>
      </c>
      <c r="U13">
        <v>206</v>
      </c>
      <c r="W13" s="14" t="s">
        <v>18</v>
      </c>
      <c r="X13">
        <v>992</v>
      </c>
      <c r="Y13">
        <v>754</v>
      </c>
      <c r="Z13">
        <f t="shared" si="1"/>
        <v>238</v>
      </c>
      <c r="AA13" s="14" t="s">
        <v>18</v>
      </c>
      <c r="AB13">
        <v>924</v>
      </c>
      <c r="AC13">
        <v>750</v>
      </c>
      <c r="AD13">
        <f aca="true" t="shared" si="4" ref="AD13:AD25">AB13-AC13</f>
        <v>174</v>
      </c>
      <c r="AF13" s="14" t="s">
        <v>18</v>
      </c>
      <c r="AG13">
        <v>828</v>
      </c>
      <c r="AH13">
        <v>686</v>
      </c>
      <c r="AI13">
        <v>142</v>
      </c>
    </row>
    <row r="14" spans="1:35" ht="17.25">
      <c r="A14" s="3"/>
      <c r="B14" s="14" t="s">
        <v>19</v>
      </c>
      <c r="C14" s="3">
        <v>22</v>
      </c>
      <c r="D14" s="3">
        <v>16</v>
      </c>
      <c r="E14" s="1">
        <v>6</v>
      </c>
      <c r="F14" s="1">
        <f>G14+H14</f>
        <v>31</v>
      </c>
      <c r="G14">
        <v>20</v>
      </c>
      <c r="H14">
        <v>11</v>
      </c>
      <c r="I14" s="14" t="s">
        <v>19</v>
      </c>
      <c r="J14">
        <f t="shared" si="3"/>
        <v>35</v>
      </c>
      <c r="K14">
        <v>21</v>
      </c>
      <c r="L14">
        <v>14</v>
      </c>
      <c r="M14">
        <f>N14+O14</f>
        <v>29</v>
      </c>
      <c r="N14">
        <v>20</v>
      </c>
      <c r="O14">
        <v>9</v>
      </c>
      <c r="P14">
        <v>30</v>
      </c>
      <c r="Q14">
        <v>22</v>
      </c>
      <c r="R14">
        <v>8</v>
      </c>
      <c r="S14">
        <v>37</v>
      </c>
      <c r="T14">
        <v>26</v>
      </c>
      <c r="U14">
        <v>11</v>
      </c>
      <c r="W14" s="14" t="s">
        <v>19</v>
      </c>
      <c r="X14">
        <v>55</v>
      </c>
      <c r="Y14">
        <v>33</v>
      </c>
      <c r="Z14">
        <f t="shared" si="1"/>
        <v>22</v>
      </c>
      <c r="AA14" s="14" t="s">
        <v>19</v>
      </c>
      <c r="AB14">
        <v>53</v>
      </c>
      <c r="AC14">
        <v>44</v>
      </c>
      <c r="AD14">
        <f t="shared" si="4"/>
        <v>9</v>
      </c>
      <c r="AF14" s="14" t="s">
        <v>19</v>
      </c>
      <c r="AG14">
        <v>52</v>
      </c>
      <c r="AH14">
        <v>42</v>
      </c>
      <c r="AI14">
        <v>10</v>
      </c>
    </row>
    <row r="15" spans="1:35" ht="17.25">
      <c r="A15" s="3"/>
      <c r="B15" s="14" t="s">
        <v>20</v>
      </c>
      <c r="C15" s="3">
        <v>586</v>
      </c>
      <c r="D15" s="3">
        <v>480</v>
      </c>
      <c r="E15" s="1">
        <v>106</v>
      </c>
      <c r="F15" s="1">
        <f>G15+H15</f>
        <v>567</v>
      </c>
      <c r="G15">
        <v>429</v>
      </c>
      <c r="H15">
        <v>138</v>
      </c>
      <c r="I15" s="14" t="s">
        <v>20</v>
      </c>
      <c r="J15">
        <f t="shared" si="3"/>
        <v>514</v>
      </c>
      <c r="K15">
        <v>438</v>
      </c>
      <c r="L15">
        <v>76</v>
      </c>
      <c r="M15">
        <f>N15+O15</f>
        <v>515</v>
      </c>
      <c r="N15">
        <v>459</v>
      </c>
      <c r="O15">
        <v>56</v>
      </c>
      <c r="P15">
        <v>433</v>
      </c>
      <c r="Q15">
        <v>401</v>
      </c>
      <c r="R15">
        <v>32</v>
      </c>
      <c r="S15">
        <v>431</v>
      </c>
      <c r="T15">
        <v>370</v>
      </c>
      <c r="U15">
        <v>61</v>
      </c>
      <c r="W15" s="14" t="s">
        <v>20</v>
      </c>
      <c r="X15">
        <v>424</v>
      </c>
      <c r="Y15">
        <v>383</v>
      </c>
      <c r="Z15">
        <f t="shared" si="1"/>
        <v>41</v>
      </c>
      <c r="AA15" s="14" t="s">
        <v>20</v>
      </c>
      <c r="AB15">
        <v>431</v>
      </c>
      <c r="AC15">
        <v>402</v>
      </c>
      <c r="AD15">
        <f t="shared" si="4"/>
        <v>29</v>
      </c>
      <c r="AF15" s="14" t="s">
        <v>62</v>
      </c>
      <c r="AG15">
        <v>12</v>
      </c>
      <c r="AH15">
        <v>12</v>
      </c>
      <c r="AI15" s="8" t="s">
        <v>71</v>
      </c>
    </row>
    <row r="16" spans="1:35" ht="17.25">
      <c r="A16" s="3"/>
      <c r="B16" s="14" t="s">
        <v>21</v>
      </c>
      <c r="C16" s="3">
        <v>379</v>
      </c>
      <c r="D16" s="3">
        <v>250</v>
      </c>
      <c r="E16" s="1">
        <v>129</v>
      </c>
      <c r="F16" s="1">
        <f>G16+H16</f>
        <v>467</v>
      </c>
      <c r="G16">
        <v>327</v>
      </c>
      <c r="H16">
        <v>140</v>
      </c>
      <c r="I16" s="14" t="s">
        <v>21</v>
      </c>
      <c r="J16">
        <f t="shared" si="3"/>
        <v>537</v>
      </c>
      <c r="K16">
        <v>415</v>
      </c>
      <c r="L16">
        <v>122</v>
      </c>
      <c r="M16">
        <f>N16+O16</f>
        <v>598</v>
      </c>
      <c r="N16">
        <v>500</v>
      </c>
      <c r="O16">
        <v>98</v>
      </c>
      <c r="P16">
        <v>622</v>
      </c>
      <c r="Q16">
        <v>528</v>
      </c>
      <c r="R16">
        <v>94</v>
      </c>
      <c r="S16">
        <v>694</v>
      </c>
      <c r="T16">
        <v>627</v>
      </c>
      <c r="U16">
        <v>67</v>
      </c>
      <c r="W16" s="14" t="s">
        <v>21</v>
      </c>
      <c r="X16">
        <v>975</v>
      </c>
      <c r="Y16">
        <v>881</v>
      </c>
      <c r="Z16">
        <f t="shared" si="1"/>
        <v>94</v>
      </c>
      <c r="AA16" s="14" t="s">
        <v>21</v>
      </c>
      <c r="AB16">
        <v>1195</v>
      </c>
      <c r="AC16">
        <v>1062</v>
      </c>
      <c r="AD16">
        <f t="shared" si="4"/>
        <v>133</v>
      </c>
      <c r="AF16" s="14" t="s">
        <v>20</v>
      </c>
      <c r="AG16">
        <v>449</v>
      </c>
      <c r="AH16">
        <v>435</v>
      </c>
      <c r="AI16">
        <v>14</v>
      </c>
    </row>
    <row r="17" spans="1:35" ht="17.25">
      <c r="A17" s="3"/>
      <c r="B17" s="14" t="s">
        <v>22</v>
      </c>
      <c r="C17" s="15" t="s">
        <v>23</v>
      </c>
      <c r="D17" s="15" t="s">
        <v>24</v>
      </c>
      <c r="E17" s="9" t="s">
        <v>24</v>
      </c>
      <c r="F17" s="9" t="s">
        <v>25</v>
      </c>
      <c r="G17" s="8" t="s">
        <v>25</v>
      </c>
      <c r="H17" s="8" t="s">
        <v>25</v>
      </c>
      <c r="I17" s="14" t="s">
        <v>22</v>
      </c>
      <c r="J17">
        <f t="shared" si="3"/>
        <v>10</v>
      </c>
      <c r="K17">
        <v>9</v>
      </c>
      <c r="L17">
        <v>1</v>
      </c>
      <c r="M17">
        <f>N17</f>
        <v>12</v>
      </c>
      <c r="N17">
        <v>12</v>
      </c>
      <c r="O17" s="8" t="s">
        <v>25</v>
      </c>
      <c r="P17">
        <v>11</v>
      </c>
      <c r="Q17">
        <v>11</v>
      </c>
      <c r="R17" s="8" t="s">
        <v>25</v>
      </c>
      <c r="S17">
        <v>9</v>
      </c>
      <c r="T17">
        <v>9</v>
      </c>
      <c r="U17" s="8" t="s">
        <v>25</v>
      </c>
      <c r="W17" s="14" t="s">
        <v>22</v>
      </c>
      <c r="X17">
        <v>15</v>
      </c>
      <c r="Y17">
        <v>14</v>
      </c>
      <c r="Z17">
        <f t="shared" si="1"/>
        <v>1</v>
      </c>
      <c r="AA17" s="14" t="s">
        <v>22</v>
      </c>
      <c r="AB17">
        <v>15</v>
      </c>
      <c r="AC17">
        <v>12</v>
      </c>
      <c r="AD17">
        <f t="shared" si="4"/>
        <v>3</v>
      </c>
      <c r="AF17" s="14" t="s">
        <v>21</v>
      </c>
      <c r="AG17">
        <v>1538</v>
      </c>
      <c r="AH17">
        <v>1384</v>
      </c>
      <c r="AI17">
        <v>154</v>
      </c>
    </row>
    <row r="18" spans="1:35" ht="27" customHeight="1">
      <c r="A18" s="3"/>
      <c r="B18" s="14" t="s">
        <v>26</v>
      </c>
      <c r="C18" s="3">
        <v>27</v>
      </c>
      <c r="D18" s="3">
        <v>23</v>
      </c>
      <c r="E18" s="1">
        <v>4</v>
      </c>
      <c r="F18" s="1">
        <f>G18+H18</f>
        <v>20</v>
      </c>
      <c r="G18">
        <v>19</v>
      </c>
      <c r="H18">
        <v>1</v>
      </c>
      <c r="I18" s="14" t="s">
        <v>26</v>
      </c>
      <c r="J18">
        <f t="shared" si="3"/>
        <v>37</v>
      </c>
      <c r="K18">
        <v>34</v>
      </c>
      <c r="L18">
        <v>3</v>
      </c>
      <c r="M18">
        <f>N18+O18</f>
        <v>51</v>
      </c>
      <c r="N18">
        <v>44</v>
      </c>
      <c r="O18">
        <v>7</v>
      </c>
      <c r="P18">
        <v>61</v>
      </c>
      <c r="Q18">
        <v>59</v>
      </c>
      <c r="R18">
        <v>2</v>
      </c>
      <c r="S18">
        <v>71</v>
      </c>
      <c r="T18">
        <v>67</v>
      </c>
      <c r="U18">
        <v>4</v>
      </c>
      <c r="W18" s="14" t="s">
        <v>26</v>
      </c>
      <c r="X18">
        <v>100</v>
      </c>
      <c r="Y18">
        <v>93</v>
      </c>
      <c r="Z18">
        <f t="shared" si="1"/>
        <v>7</v>
      </c>
      <c r="AA18" s="14" t="s">
        <v>26</v>
      </c>
      <c r="AB18">
        <v>173</v>
      </c>
      <c r="AC18">
        <v>166</v>
      </c>
      <c r="AD18">
        <f t="shared" si="4"/>
        <v>7</v>
      </c>
      <c r="AF18" s="14" t="s">
        <v>22</v>
      </c>
      <c r="AG18">
        <v>19</v>
      </c>
      <c r="AH18">
        <v>17</v>
      </c>
      <c r="AI18">
        <v>2</v>
      </c>
    </row>
    <row r="19" spans="1:35" ht="17.25">
      <c r="A19" s="3"/>
      <c r="B19" s="14" t="s">
        <v>27</v>
      </c>
      <c r="C19" s="3">
        <v>56</v>
      </c>
      <c r="D19" s="3">
        <v>10</v>
      </c>
      <c r="E19" s="1">
        <v>46</v>
      </c>
      <c r="F19" s="1">
        <f>G19+H19</f>
        <v>23</v>
      </c>
      <c r="G19">
        <v>9</v>
      </c>
      <c r="H19">
        <v>14</v>
      </c>
      <c r="I19" s="14" t="s">
        <v>27</v>
      </c>
      <c r="J19">
        <f t="shared" si="3"/>
        <v>19</v>
      </c>
      <c r="K19">
        <v>14</v>
      </c>
      <c r="L19">
        <v>5</v>
      </c>
      <c r="M19">
        <f>N19+O19</f>
        <v>26</v>
      </c>
      <c r="N19">
        <v>17</v>
      </c>
      <c r="O19">
        <v>9</v>
      </c>
      <c r="P19">
        <v>15</v>
      </c>
      <c r="Q19">
        <v>13</v>
      </c>
      <c r="R19">
        <v>2</v>
      </c>
      <c r="S19">
        <v>25</v>
      </c>
      <c r="T19">
        <v>21</v>
      </c>
      <c r="U19">
        <v>4</v>
      </c>
      <c r="W19" s="14" t="s">
        <v>27</v>
      </c>
      <c r="X19">
        <v>45</v>
      </c>
      <c r="Y19">
        <v>42</v>
      </c>
      <c r="Z19">
        <f t="shared" si="1"/>
        <v>3</v>
      </c>
      <c r="AA19" s="14" t="s">
        <v>27</v>
      </c>
      <c r="AB19">
        <v>33</v>
      </c>
      <c r="AC19">
        <v>29</v>
      </c>
      <c r="AD19">
        <f t="shared" si="4"/>
        <v>4</v>
      </c>
      <c r="AF19" s="14" t="s">
        <v>26</v>
      </c>
      <c r="AG19">
        <v>179</v>
      </c>
      <c r="AH19">
        <v>179</v>
      </c>
      <c r="AI19" s="8" t="s">
        <v>71</v>
      </c>
    </row>
    <row r="20" spans="1:35" ht="17.25">
      <c r="A20" s="3"/>
      <c r="B20" s="14" t="s">
        <v>28</v>
      </c>
      <c r="C20" s="15" t="s">
        <v>23</v>
      </c>
      <c r="D20" s="15" t="s">
        <v>24</v>
      </c>
      <c r="E20" s="9" t="s">
        <v>24</v>
      </c>
      <c r="F20" s="9" t="s">
        <v>25</v>
      </c>
      <c r="G20" s="8" t="s">
        <v>25</v>
      </c>
      <c r="H20" s="8" t="s">
        <v>25</v>
      </c>
      <c r="I20" s="14" t="s">
        <v>28</v>
      </c>
      <c r="J20">
        <f>K20</f>
        <v>18</v>
      </c>
      <c r="K20">
        <v>18</v>
      </c>
      <c r="L20" s="8" t="s">
        <v>25</v>
      </c>
      <c r="M20">
        <f>N20</f>
        <v>19</v>
      </c>
      <c r="N20">
        <v>19</v>
      </c>
      <c r="O20" s="8" t="s">
        <v>25</v>
      </c>
      <c r="P20">
        <v>13</v>
      </c>
      <c r="Q20">
        <v>13</v>
      </c>
      <c r="R20" s="8" t="s">
        <v>25</v>
      </c>
      <c r="S20">
        <v>15</v>
      </c>
      <c r="T20">
        <v>15</v>
      </c>
      <c r="U20" s="8" t="s">
        <v>25</v>
      </c>
      <c r="W20" s="14" t="s">
        <v>28</v>
      </c>
      <c r="X20">
        <v>16</v>
      </c>
      <c r="Y20">
        <v>16</v>
      </c>
      <c r="Z20" s="15" t="s">
        <v>23</v>
      </c>
      <c r="AA20" s="14" t="s">
        <v>28</v>
      </c>
      <c r="AB20">
        <v>24</v>
      </c>
      <c r="AC20">
        <v>23</v>
      </c>
      <c r="AD20">
        <f t="shared" si="4"/>
        <v>1</v>
      </c>
      <c r="AF20" s="14" t="s">
        <v>27</v>
      </c>
      <c r="AG20">
        <v>40</v>
      </c>
      <c r="AH20">
        <v>37</v>
      </c>
      <c r="AI20">
        <v>3</v>
      </c>
    </row>
    <row r="21" spans="1:35" ht="17.25">
      <c r="A21" s="3"/>
      <c r="B21" s="14" t="s">
        <v>29</v>
      </c>
      <c r="C21" s="3">
        <v>38</v>
      </c>
      <c r="D21" s="3">
        <v>34</v>
      </c>
      <c r="E21" s="1">
        <v>4</v>
      </c>
      <c r="F21" s="1">
        <f>G21+H21</f>
        <v>51</v>
      </c>
      <c r="G21">
        <v>45</v>
      </c>
      <c r="H21">
        <v>6</v>
      </c>
      <c r="I21" s="14" t="s">
        <v>29</v>
      </c>
      <c r="J21">
        <f>K21</f>
        <v>49</v>
      </c>
      <c r="K21">
        <v>49</v>
      </c>
      <c r="L21" s="8" t="s">
        <v>25</v>
      </c>
      <c r="M21">
        <f>N21+O21</f>
        <v>84</v>
      </c>
      <c r="N21">
        <v>81</v>
      </c>
      <c r="O21">
        <v>3</v>
      </c>
      <c r="P21">
        <v>65</v>
      </c>
      <c r="Q21">
        <v>59</v>
      </c>
      <c r="R21">
        <v>6</v>
      </c>
      <c r="S21">
        <v>83</v>
      </c>
      <c r="T21">
        <v>74</v>
      </c>
      <c r="U21">
        <v>9</v>
      </c>
      <c r="W21" s="14" t="s">
        <v>29</v>
      </c>
      <c r="X21">
        <v>90</v>
      </c>
      <c r="Y21">
        <v>87</v>
      </c>
      <c r="Z21">
        <f t="shared" si="1"/>
        <v>3</v>
      </c>
      <c r="AA21" s="14" t="s">
        <v>29</v>
      </c>
      <c r="AB21">
        <v>81</v>
      </c>
      <c r="AC21">
        <v>79</v>
      </c>
      <c r="AD21">
        <f t="shared" si="4"/>
        <v>2</v>
      </c>
      <c r="AF21" s="14" t="s">
        <v>63</v>
      </c>
      <c r="AG21">
        <v>33</v>
      </c>
      <c r="AH21">
        <v>26</v>
      </c>
      <c r="AI21">
        <v>7</v>
      </c>
    </row>
    <row r="22" spans="1:35" ht="17.25">
      <c r="A22" s="3"/>
      <c r="B22" s="14" t="s">
        <v>30</v>
      </c>
      <c r="C22" s="3">
        <v>372</v>
      </c>
      <c r="D22" s="3">
        <v>334</v>
      </c>
      <c r="E22" s="1">
        <v>38</v>
      </c>
      <c r="F22" s="1">
        <f>G22+H22</f>
        <v>491</v>
      </c>
      <c r="G22">
        <v>470</v>
      </c>
      <c r="H22">
        <v>21</v>
      </c>
      <c r="I22" s="14" t="s">
        <v>30</v>
      </c>
      <c r="J22">
        <f>K22+L22</f>
        <v>468</v>
      </c>
      <c r="K22">
        <v>441</v>
      </c>
      <c r="L22">
        <v>27</v>
      </c>
      <c r="M22">
        <f>N22+O22</f>
        <v>566</v>
      </c>
      <c r="N22">
        <v>515</v>
      </c>
      <c r="O22">
        <v>51</v>
      </c>
      <c r="P22">
        <v>588</v>
      </c>
      <c r="Q22">
        <v>570</v>
      </c>
      <c r="R22">
        <v>18</v>
      </c>
      <c r="S22">
        <v>614</v>
      </c>
      <c r="T22">
        <v>587</v>
      </c>
      <c r="U22">
        <v>27</v>
      </c>
      <c r="W22" s="14" t="s">
        <v>30</v>
      </c>
      <c r="X22">
        <v>656</v>
      </c>
      <c r="Y22">
        <v>637</v>
      </c>
      <c r="Z22">
        <f t="shared" si="1"/>
        <v>19</v>
      </c>
      <c r="AA22" s="14" t="s">
        <v>30</v>
      </c>
      <c r="AB22">
        <v>767</v>
      </c>
      <c r="AC22">
        <v>741</v>
      </c>
      <c r="AD22">
        <f t="shared" si="4"/>
        <v>26</v>
      </c>
      <c r="AF22" s="14" t="s">
        <v>28</v>
      </c>
      <c r="AG22">
        <v>22</v>
      </c>
      <c r="AH22">
        <v>22</v>
      </c>
      <c r="AI22" s="8" t="s">
        <v>71</v>
      </c>
    </row>
    <row r="23" spans="1:35" ht="27" customHeight="1">
      <c r="A23" s="3"/>
      <c r="B23" s="14" t="s">
        <v>31</v>
      </c>
      <c r="C23" s="3">
        <v>536</v>
      </c>
      <c r="D23" s="3">
        <v>452</v>
      </c>
      <c r="E23" s="1">
        <v>84</v>
      </c>
      <c r="F23" s="1">
        <f>G23+H23</f>
        <v>735</v>
      </c>
      <c r="G23">
        <v>645</v>
      </c>
      <c r="H23">
        <v>90</v>
      </c>
      <c r="I23" s="14" t="s">
        <v>31</v>
      </c>
      <c r="J23">
        <f>K23+L23</f>
        <v>1046</v>
      </c>
      <c r="K23">
        <v>885</v>
      </c>
      <c r="L23">
        <v>161</v>
      </c>
      <c r="M23">
        <f>N23+O23</f>
        <v>1473</v>
      </c>
      <c r="N23">
        <v>1288</v>
      </c>
      <c r="O23">
        <v>185</v>
      </c>
      <c r="P23">
        <v>1909</v>
      </c>
      <c r="Q23">
        <v>1705</v>
      </c>
      <c r="R23">
        <v>204</v>
      </c>
      <c r="S23">
        <v>2638</v>
      </c>
      <c r="T23">
        <v>2354</v>
      </c>
      <c r="U23">
        <v>284</v>
      </c>
      <c r="W23" s="14" t="s">
        <v>31</v>
      </c>
      <c r="X23">
        <v>2959</v>
      </c>
      <c r="Y23">
        <v>2751</v>
      </c>
      <c r="Z23">
        <f t="shared" si="1"/>
        <v>208</v>
      </c>
      <c r="AA23" s="14" t="s">
        <v>31</v>
      </c>
      <c r="AB23">
        <v>3192</v>
      </c>
      <c r="AC23">
        <v>2932</v>
      </c>
      <c r="AD23">
        <f t="shared" si="4"/>
        <v>260</v>
      </c>
      <c r="AF23" s="14" t="s">
        <v>29</v>
      </c>
      <c r="AG23">
        <v>113</v>
      </c>
      <c r="AH23">
        <v>104</v>
      </c>
      <c r="AI23">
        <v>9</v>
      </c>
    </row>
    <row r="24" spans="1:35" ht="17.25">
      <c r="A24" s="3"/>
      <c r="B24" s="14" t="s">
        <v>32</v>
      </c>
      <c r="C24" s="3">
        <v>27</v>
      </c>
      <c r="D24" s="3">
        <v>2</v>
      </c>
      <c r="E24" s="1">
        <v>25</v>
      </c>
      <c r="F24" s="1">
        <f>G24+H24</f>
        <v>13</v>
      </c>
      <c r="G24">
        <v>6</v>
      </c>
      <c r="H24">
        <v>7</v>
      </c>
      <c r="I24" s="14" t="s">
        <v>32</v>
      </c>
      <c r="J24">
        <f>K24+L24</f>
        <v>22</v>
      </c>
      <c r="K24">
        <v>13</v>
      </c>
      <c r="L24">
        <v>9</v>
      </c>
      <c r="M24">
        <f>N24+O24</f>
        <v>28</v>
      </c>
      <c r="N24">
        <v>22</v>
      </c>
      <c r="O24">
        <v>6</v>
      </c>
      <c r="P24">
        <v>44</v>
      </c>
      <c r="Q24">
        <v>35</v>
      </c>
      <c r="R24">
        <v>9</v>
      </c>
      <c r="S24">
        <v>55</v>
      </c>
      <c r="T24">
        <v>39</v>
      </c>
      <c r="U24">
        <v>16</v>
      </c>
      <c r="W24" s="14" t="s">
        <v>32</v>
      </c>
      <c r="X24">
        <v>52</v>
      </c>
      <c r="Y24">
        <v>41</v>
      </c>
      <c r="Z24">
        <f t="shared" si="1"/>
        <v>11</v>
      </c>
      <c r="AA24" s="14" t="s">
        <v>32</v>
      </c>
      <c r="AB24">
        <v>56</v>
      </c>
      <c r="AC24">
        <v>51</v>
      </c>
      <c r="AD24">
        <f t="shared" si="4"/>
        <v>5</v>
      </c>
      <c r="AF24" s="14" t="s">
        <v>30</v>
      </c>
      <c r="AG24">
        <v>775</v>
      </c>
      <c r="AH24">
        <v>746</v>
      </c>
      <c r="AI24">
        <v>29</v>
      </c>
    </row>
    <row r="25" spans="1:35" ht="17.25">
      <c r="A25" s="3"/>
      <c r="B25" s="14" t="s">
        <v>33</v>
      </c>
      <c r="C25" s="3">
        <v>10</v>
      </c>
      <c r="D25" s="3">
        <v>1</v>
      </c>
      <c r="E25" s="1">
        <v>9</v>
      </c>
      <c r="F25" s="9" t="s">
        <v>25</v>
      </c>
      <c r="G25" s="8" t="s">
        <v>25</v>
      </c>
      <c r="H25" s="8" t="s">
        <v>25</v>
      </c>
      <c r="I25" s="14" t="s">
        <v>33</v>
      </c>
      <c r="J25" s="8" t="s">
        <v>25</v>
      </c>
      <c r="K25" s="8" t="s">
        <v>25</v>
      </c>
      <c r="L25" s="8" t="s">
        <v>25</v>
      </c>
      <c r="M25" s="8" t="s">
        <v>25</v>
      </c>
      <c r="N25" s="8" t="s">
        <v>25</v>
      </c>
      <c r="O25" s="8" t="s">
        <v>25</v>
      </c>
      <c r="P25">
        <v>16</v>
      </c>
      <c r="Q25">
        <v>16</v>
      </c>
      <c r="R25" s="8" t="s">
        <v>25</v>
      </c>
      <c r="S25">
        <v>19</v>
      </c>
      <c r="T25">
        <v>18</v>
      </c>
      <c r="U25">
        <v>1</v>
      </c>
      <c r="W25" s="14" t="s">
        <v>33</v>
      </c>
      <c r="X25">
        <v>33</v>
      </c>
      <c r="Y25">
        <v>28</v>
      </c>
      <c r="Z25">
        <f aca="true" t="shared" si="5" ref="Z25:Z39">X25-Y25</f>
        <v>5</v>
      </c>
      <c r="AA25" s="14" t="s">
        <v>33</v>
      </c>
      <c r="AB25">
        <v>38</v>
      </c>
      <c r="AC25">
        <v>34</v>
      </c>
      <c r="AD25">
        <f t="shared" si="4"/>
        <v>4</v>
      </c>
      <c r="AF25" s="14" t="s">
        <v>31</v>
      </c>
      <c r="AG25">
        <v>3636</v>
      </c>
      <c r="AH25">
        <v>3388</v>
      </c>
      <c r="AI25">
        <v>248</v>
      </c>
    </row>
    <row r="26" spans="1:35" ht="17.25">
      <c r="A26" s="3"/>
      <c r="B26" s="14" t="s">
        <v>34</v>
      </c>
      <c r="C26" s="3">
        <v>10</v>
      </c>
      <c r="D26" s="3">
        <v>10</v>
      </c>
      <c r="E26" s="9" t="s">
        <v>24</v>
      </c>
      <c r="F26" s="9" t="s">
        <v>25</v>
      </c>
      <c r="G26" s="8" t="s">
        <v>25</v>
      </c>
      <c r="H26" s="8" t="s">
        <v>25</v>
      </c>
      <c r="I26" s="14" t="s">
        <v>34</v>
      </c>
      <c r="J26">
        <f>K26</f>
        <v>12</v>
      </c>
      <c r="K26">
        <v>12</v>
      </c>
      <c r="L26" s="8" t="s">
        <v>25</v>
      </c>
      <c r="M26">
        <f>N26</f>
        <v>10</v>
      </c>
      <c r="N26">
        <v>10</v>
      </c>
      <c r="O26" s="8" t="s">
        <v>25</v>
      </c>
      <c r="P26">
        <v>24</v>
      </c>
      <c r="Q26">
        <v>24</v>
      </c>
      <c r="R26" s="8" t="s">
        <v>25</v>
      </c>
      <c r="S26">
        <v>11</v>
      </c>
      <c r="T26">
        <v>11</v>
      </c>
      <c r="U26" s="8" t="s">
        <v>25</v>
      </c>
      <c r="W26" s="14" t="s">
        <v>34</v>
      </c>
      <c r="X26">
        <v>13</v>
      </c>
      <c r="Y26">
        <v>13</v>
      </c>
      <c r="Z26" s="15" t="s">
        <v>23</v>
      </c>
      <c r="AA26" s="14" t="s">
        <v>34</v>
      </c>
      <c r="AB26">
        <v>22</v>
      </c>
      <c r="AC26">
        <v>22</v>
      </c>
      <c r="AD26" s="8" t="s">
        <v>38</v>
      </c>
      <c r="AF26" s="14" t="s">
        <v>64</v>
      </c>
      <c r="AG26">
        <v>24</v>
      </c>
      <c r="AH26">
        <v>23</v>
      </c>
      <c r="AI26">
        <v>1</v>
      </c>
    </row>
    <row r="27" spans="1:35" ht="17.25">
      <c r="A27" s="3"/>
      <c r="B27" s="14" t="s">
        <v>35</v>
      </c>
      <c r="C27" s="15" t="s">
        <v>23</v>
      </c>
      <c r="D27" s="15" t="s">
        <v>24</v>
      </c>
      <c r="E27" s="9" t="s">
        <v>24</v>
      </c>
      <c r="F27" s="9" t="s">
        <v>25</v>
      </c>
      <c r="G27" s="8" t="s">
        <v>25</v>
      </c>
      <c r="H27" s="8" t="s">
        <v>25</v>
      </c>
      <c r="I27" s="14" t="s">
        <v>35</v>
      </c>
      <c r="J27" s="8" t="s">
        <v>25</v>
      </c>
      <c r="K27" s="8" t="s">
        <v>25</v>
      </c>
      <c r="L27" s="8" t="s">
        <v>25</v>
      </c>
      <c r="M27" s="8" t="s">
        <v>25</v>
      </c>
      <c r="N27" s="8" t="s">
        <v>25</v>
      </c>
      <c r="O27" s="8" t="s">
        <v>25</v>
      </c>
      <c r="P27" t="s">
        <v>36</v>
      </c>
      <c r="Q27" t="s">
        <v>37</v>
      </c>
      <c r="R27" s="8" t="s">
        <v>38</v>
      </c>
      <c r="S27">
        <v>4</v>
      </c>
      <c r="T27">
        <v>4</v>
      </c>
      <c r="U27" s="8" t="s">
        <v>25</v>
      </c>
      <c r="W27" s="14" t="s">
        <v>35</v>
      </c>
      <c r="X27" t="s">
        <v>36</v>
      </c>
      <c r="Y27" s="8" t="s">
        <v>37</v>
      </c>
      <c r="Z27" s="8" t="s">
        <v>38</v>
      </c>
      <c r="AA27" s="14" t="s">
        <v>35</v>
      </c>
      <c r="AB27" t="s">
        <v>36</v>
      </c>
      <c r="AC27" s="8" t="s">
        <v>37</v>
      </c>
      <c r="AD27" s="8" t="s">
        <v>38</v>
      </c>
      <c r="AF27" s="14" t="s">
        <v>65</v>
      </c>
      <c r="AG27">
        <v>21</v>
      </c>
      <c r="AH27">
        <v>11</v>
      </c>
      <c r="AI27">
        <v>10</v>
      </c>
    </row>
    <row r="28" spans="1:35" ht="27" customHeight="1">
      <c r="A28" s="3"/>
      <c r="B28" s="14" t="s">
        <v>39</v>
      </c>
      <c r="C28" s="3">
        <v>153</v>
      </c>
      <c r="D28" s="3">
        <v>153</v>
      </c>
      <c r="E28" s="9" t="s">
        <v>24</v>
      </c>
      <c r="F28" s="1">
        <f>G28+H28</f>
        <v>396</v>
      </c>
      <c r="G28">
        <v>253</v>
      </c>
      <c r="H28">
        <v>143</v>
      </c>
      <c r="I28" s="14" t="s">
        <v>39</v>
      </c>
      <c r="J28">
        <f>K28+L28</f>
        <v>337</v>
      </c>
      <c r="K28">
        <v>256</v>
      </c>
      <c r="L28">
        <v>81</v>
      </c>
      <c r="M28">
        <f aca="true" t="shared" si="6" ref="M28:M34">N28+O28</f>
        <v>589</v>
      </c>
      <c r="N28">
        <v>394</v>
      </c>
      <c r="O28">
        <v>195</v>
      </c>
      <c r="P28">
        <v>689</v>
      </c>
      <c r="Q28">
        <v>494</v>
      </c>
      <c r="R28">
        <v>195</v>
      </c>
      <c r="S28">
        <v>807</v>
      </c>
      <c r="T28">
        <v>593</v>
      </c>
      <c r="U28">
        <v>214</v>
      </c>
      <c r="W28" s="14" t="s">
        <v>39</v>
      </c>
      <c r="X28">
        <v>1054</v>
      </c>
      <c r="Y28">
        <v>729</v>
      </c>
      <c r="Z28">
        <f t="shared" si="5"/>
        <v>325</v>
      </c>
      <c r="AA28" s="14" t="s">
        <v>39</v>
      </c>
      <c r="AB28">
        <v>1081</v>
      </c>
      <c r="AC28">
        <v>813</v>
      </c>
      <c r="AD28">
        <f aca="true" t="shared" si="7" ref="AD28:AD37">AB28-AC28</f>
        <v>268</v>
      </c>
      <c r="AF28" s="14" t="s">
        <v>66</v>
      </c>
      <c r="AG28">
        <v>11</v>
      </c>
      <c r="AH28">
        <v>9</v>
      </c>
      <c r="AI28">
        <v>2</v>
      </c>
    </row>
    <row r="29" spans="1:35" ht="17.25">
      <c r="A29" s="3"/>
      <c r="B29" s="14" t="s">
        <v>40</v>
      </c>
      <c r="C29" s="3">
        <v>61</v>
      </c>
      <c r="D29" s="3">
        <v>59</v>
      </c>
      <c r="E29" s="1">
        <v>2</v>
      </c>
      <c r="F29" s="1">
        <f>G29+H29</f>
        <v>95</v>
      </c>
      <c r="G29">
        <v>74</v>
      </c>
      <c r="H29">
        <v>21</v>
      </c>
      <c r="I29" s="14" t="s">
        <v>40</v>
      </c>
      <c r="J29">
        <f>K29+L29</f>
        <v>155</v>
      </c>
      <c r="K29">
        <v>140</v>
      </c>
      <c r="L29">
        <v>15</v>
      </c>
      <c r="M29">
        <f t="shared" si="6"/>
        <v>209</v>
      </c>
      <c r="N29">
        <v>195</v>
      </c>
      <c r="O29">
        <v>14</v>
      </c>
      <c r="P29">
        <v>226</v>
      </c>
      <c r="Q29">
        <v>214</v>
      </c>
      <c r="R29">
        <v>12</v>
      </c>
      <c r="S29">
        <v>241</v>
      </c>
      <c r="T29">
        <v>227</v>
      </c>
      <c r="U29">
        <v>14</v>
      </c>
      <c r="W29" s="14" t="s">
        <v>40</v>
      </c>
      <c r="X29">
        <v>341</v>
      </c>
      <c r="Y29">
        <v>328</v>
      </c>
      <c r="Z29">
        <f t="shared" si="5"/>
        <v>13</v>
      </c>
      <c r="AA29" s="14" t="s">
        <v>40</v>
      </c>
      <c r="AB29">
        <v>375</v>
      </c>
      <c r="AC29">
        <v>362</v>
      </c>
      <c r="AD29">
        <f t="shared" si="7"/>
        <v>13</v>
      </c>
      <c r="AF29" s="14" t="s">
        <v>67</v>
      </c>
      <c r="AG29">
        <v>39</v>
      </c>
      <c r="AH29">
        <v>38</v>
      </c>
      <c r="AI29">
        <v>1</v>
      </c>
    </row>
    <row r="30" spans="1:35" ht="17.25">
      <c r="A30" s="3"/>
      <c r="B30" s="14" t="s">
        <v>41</v>
      </c>
      <c r="C30" s="3">
        <v>107</v>
      </c>
      <c r="D30" s="3">
        <v>102</v>
      </c>
      <c r="E30" s="1">
        <v>5</v>
      </c>
      <c r="F30" s="1">
        <f>G30+H30</f>
        <v>149</v>
      </c>
      <c r="G30">
        <v>148</v>
      </c>
      <c r="H30">
        <v>1</v>
      </c>
      <c r="I30" s="14" t="s">
        <v>41</v>
      </c>
      <c r="J30">
        <f>K30+L30</f>
        <v>211</v>
      </c>
      <c r="K30">
        <v>210</v>
      </c>
      <c r="L30">
        <v>1</v>
      </c>
      <c r="M30">
        <f t="shared" si="6"/>
        <v>301</v>
      </c>
      <c r="N30">
        <v>300</v>
      </c>
      <c r="O30">
        <v>1</v>
      </c>
      <c r="P30">
        <v>356</v>
      </c>
      <c r="Q30">
        <v>356</v>
      </c>
      <c r="R30" s="8" t="s">
        <v>25</v>
      </c>
      <c r="S30">
        <v>578</v>
      </c>
      <c r="T30">
        <v>578</v>
      </c>
      <c r="U30" s="8" t="s">
        <v>25</v>
      </c>
      <c r="W30" s="14" t="s">
        <v>41</v>
      </c>
      <c r="X30">
        <v>664</v>
      </c>
      <c r="Y30">
        <v>664</v>
      </c>
      <c r="Z30" s="15" t="s">
        <v>23</v>
      </c>
      <c r="AA30" s="14" t="s">
        <v>41</v>
      </c>
      <c r="AB30">
        <v>756</v>
      </c>
      <c r="AC30">
        <v>756</v>
      </c>
      <c r="AD30" s="15" t="s">
        <v>23</v>
      </c>
      <c r="AF30" s="14" t="s">
        <v>68</v>
      </c>
      <c r="AG30">
        <v>45</v>
      </c>
      <c r="AH30">
        <v>45</v>
      </c>
      <c r="AI30" s="8" t="s">
        <v>71</v>
      </c>
    </row>
    <row r="31" spans="1:35" ht="17.25">
      <c r="A31" s="3"/>
      <c r="B31" s="14" t="s">
        <v>42</v>
      </c>
      <c r="C31" s="3">
        <v>10</v>
      </c>
      <c r="D31" s="3">
        <v>10</v>
      </c>
      <c r="E31" s="9" t="s">
        <v>24</v>
      </c>
      <c r="F31" s="1">
        <f>G31</f>
        <v>22</v>
      </c>
      <c r="G31">
        <v>22</v>
      </c>
      <c r="H31" s="8" t="s">
        <v>25</v>
      </c>
      <c r="I31" s="14" t="s">
        <v>42</v>
      </c>
      <c r="J31">
        <f>K31</f>
        <v>26</v>
      </c>
      <c r="K31">
        <v>26</v>
      </c>
      <c r="L31" s="8" t="s">
        <v>25</v>
      </c>
      <c r="M31">
        <f t="shared" si="6"/>
        <v>43</v>
      </c>
      <c r="N31">
        <v>42</v>
      </c>
      <c r="O31">
        <v>1</v>
      </c>
      <c r="P31">
        <v>67</v>
      </c>
      <c r="Q31">
        <v>67</v>
      </c>
      <c r="R31" s="8" t="s">
        <v>25</v>
      </c>
      <c r="S31">
        <v>68</v>
      </c>
      <c r="T31">
        <v>68</v>
      </c>
      <c r="U31" s="8" t="s">
        <v>25</v>
      </c>
      <c r="W31" s="14" t="s">
        <v>42</v>
      </c>
      <c r="X31">
        <v>95</v>
      </c>
      <c r="Y31">
        <v>95</v>
      </c>
      <c r="Z31" s="15" t="s">
        <v>23</v>
      </c>
      <c r="AA31" s="14" t="s">
        <v>42</v>
      </c>
      <c r="AB31">
        <v>125</v>
      </c>
      <c r="AC31">
        <v>125</v>
      </c>
      <c r="AD31" s="15" t="s">
        <v>23</v>
      </c>
      <c r="AF31" s="14" t="s">
        <v>32</v>
      </c>
      <c r="AG31">
        <v>43</v>
      </c>
      <c r="AH31">
        <v>37</v>
      </c>
      <c r="AI31">
        <v>6</v>
      </c>
    </row>
    <row r="32" spans="1:35" ht="17.25">
      <c r="A32" s="3"/>
      <c r="B32" s="14" t="s">
        <v>43</v>
      </c>
      <c r="C32" s="3">
        <v>64</v>
      </c>
      <c r="D32" s="3">
        <v>34</v>
      </c>
      <c r="E32" s="1">
        <v>30</v>
      </c>
      <c r="F32" s="1">
        <f>G32+H32</f>
        <v>60</v>
      </c>
      <c r="G32">
        <v>38</v>
      </c>
      <c r="H32">
        <v>22</v>
      </c>
      <c r="I32" s="14" t="s">
        <v>43</v>
      </c>
      <c r="J32">
        <f>K32+L32</f>
        <v>123</v>
      </c>
      <c r="K32">
        <v>72</v>
      </c>
      <c r="L32">
        <v>51</v>
      </c>
      <c r="M32">
        <f t="shared" si="6"/>
        <v>157</v>
      </c>
      <c r="N32">
        <v>86</v>
      </c>
      <c r="O32">
        <v>71</v>
      </c>
      <c r="P32">
        <v>140</v>
      </c>
      <c r="Q32">
        <v>101</v>
      </c>
      <c r="R32">
        <v>39</v>
      </c>
      <c r="S32">
        <v>206</v>
      </c>
      <c r="T32">
        <v>157</v>
      </c>
      <c r="U32">
        <v>49</v>
      </c>
      <c r="W32" s="14" t="s">
        <v>43</v>
      </c>
      <c r="X32">
        <v>281</v>
      </c>
      <c r="Y32">
        <v>218</v>
      </c>
      <c r="Z32">
        <f t="shared" si="5"/>
        <v>63</v>
      </c>
      <c r="AA32" s="14" t="s">
        <v>43</v>
      </c>
      <c r="AB32">
        <v>334</v>
      </c>
      <c r="AC32">
        <v>272</v>
      </c>
      <c r="AD32">
        <f t="shared" si="7"/>
        <v>62</v>
      </c>
      <c r="AF32" s="14" t="s">
        <v>69</v>
      </c>
      <c r="AG32">
        <v>14</v>
      </c>
      <c r="AH32">
        <v>13</v>
      </c>
      <c r="AI32">
        <v>1</v>
      </c>
    </row>
    <row r="33" spans="1:35" ht="27" customHeight="1">
      <c r="A33" s="3"/>
      <c r="B33" s="14" t="s">
        <v>44</v>
      </c>
      <c r="C33" s="3">
        <v>31</v>
      </c>
      <c r="D33" s="3">
        <v>31</v>
      </c>
      <c r="E33" s="9" t="s">
        <v>24</v>
      </c>
      <c r="F33" s="1">
        <f>G33</f>
        <v>22</v>
      </c>
      <c r="G33">
        <v>22</v>
      </c>
      <c r="H33" s="8" t="s">
        <v>25</v>
      </c>
      <c r="I33" s="14" t="s">
        <v>44</v>
      </c>
      <c r="J33">
        <f>K33</f>
        <v>17</v>
      </c>
      <c r="K33">
        <v>17</v>
      </c>
      <c r="L33" s="8" t="s">
        <v>25</v>
      </c>
      <c r="M33">
        <f t="shared" si="6"/>
        <v>37</v>
      </c>
      <c r="N33">
        <v>36</v>
      </c>
      <c r="O33">
        <v>1</v>
      </c>
      <c r="P33">
        <v>49</v>
      </c>
      <c r="Q33">
        <v>48</v>
      </c>
      <c r="R33">
        <v>1</v>
      </c>
      <c r="S33">
        <v>62</v>
      </c>
      <c r="T33">
        <v>54</v>
      </c>
      <c r="U33">
        <v>8</v>
      </c>
      <c r="W33" s="14" t="s">
        <v>44</v>
      </c>
      <c r="X33">
        <v>74</v>
      </c>
      <c r="Y33">
        <v>68</v>
      </c>
      <c r="Z33">
        <f t="shared" si="5"/>
        <v>6</v>
      </c>
      <c r="AA33" s="14" t="s">
        <v>44</v>
      </c>
      <c r="AB33">
        <v>134</v>
      </c>
      <c r="AC33">
        <v>101</v>
      </c>
      <c r="AD33">
        <f t="shared" si="7"/>
        <v>33</v>
      </c>
      <c r="AF33" s="14" t="s">
        <v>70</v>
      </c>
      <c r="AG33">
        <v>21</v>
      </c>
      <c r="AH33">
        <v>17</v>
      </c>
      <c r="AI33">
        <v>4</v>
      </c>
    </row>
    <row r="34" spans="1:35" ht="17.25">
      <c r="A34" s="3"/>
      <c r="B34" s="14" t="s">
        <v>45</v>
      </c>
      <c r="C34" s="3">
        <v>55</v>
      </c>
      <c r="D34" s="3">
        <v>45</v>
      </c>
      <c r="E34" s="1">
        <v>10</v>
      </c>
      <c r="F34" s="1">
        <f>G34+H34</f>
        <v>68</v>
      </c>
      <c r="G34">
        <v>60</v>
      </c>
      <c r="H34">
        <v>8</v>
      </c>
      <c r="I34" s="14" t="s">
        <v>45</v>
      </c>
      <c r="J34">
        <f>K34+L34</f>
        <v>211</v>
      </c>
      <c r="K34">
        <v>93</v>
      </c>
      <c r="L34">
        <v>118</v>
      </c>
      <c r="M34">
        <f t="shared" si="6"/>
        <v>357</v>
      </c>
      <c r="N34">
        <v>125</v>
      </c>
      <c r="O34">
        <v>232</v>
      </c>
      <c r="P34">
        <v>355</v>
      </c>
      <c r="Q34">
        <v>120</v>
      </c>
      <c r="R34">
        <v>235</v>
      </c>
      <c r="S34">
        <v>439</v>
      </c>
      <c r="T34">
        <v>149</v>
      </c>
      <c r="U34">
        <v>290</v>
      </c>
      <c r="W34" s="14" t="s">
        <v>45</v>
      </c>
      <c r="X34">
        <v>379</v>
      </c>
      <c r="Y34">
        <v>176</v>
      </c>
      <c r="Z34">
        <f t="shared" si="5"/>
        <v>203</v>
      </c>
      <c r="AA34" s="14" t="s">
        <v>45</v>
      </c>
      <c r="AB34">
        <v>462</v>
      </c>
      <c r="AC34">
        <v>282</v>
      </c>
      <c r="AD34">
        <f t="shared" si="7"/>
        <v>180</v>
      </c>
      <c r="AF34" s="14" t="s">
        <v>39</v>
      </c>
      <c r="AG34">
        <v>907</v>
      </c>
      <c r="AH34">
        <v>718</v>
      </c>
      <c r="AI34">
        <v>189</v>
      </c>
    </row>
    <row r="35" spans="1:35" ht="17.25">
      <c r="A35" s="3"/>
      <c r="B35" s="14" t="s">
        <v>46</v>
      </c>
      <c r="C35" s="15" t="s">
        <v>23</v>
      </c>
      <c r="D35" s="15" t="s">
        <v>24</v>
      </c>
      <c r="E35" s="9" t="s">
        <v>24</v>
      </c>
      <c r="F35" s="9" t="s">
        <v>25</v>
      </c>
      <c r="G35" s="8" t="s">
        <v>25</v>
      </c>
      <c r="H35" s="8" t="s">
        <v>25</v>
      </c>
      <c r="I35" s="14" t="s">
        <v>46</v>
      </c>
      <c r="J35" s="8" t="s">
        <v>25</v>
      </c>
      <c r="K35" s="8" t="s">
        <v>25</v>
      </c>
      <c r="L35" s="8" t="s">
        <v>25</v>
      </c>
      <c r="M35" s="8" t="s">
        <v>25</v>
      </c>
      <c r="N35" s="8" t="s">
        <v>25</v>
      </c>
      <c r="O35" s="8" t="s">
        <v>25</v>
      </c>
      <c r="P35">
        <v>14</v>
      </c>
      <c r="Q35">
        <v>14</v>
      </c>
      <c r="R35" s="8" t="s">
        <v>25</v>
      </c>
      <c r="S35">
        <v>10</v>
      </c>
      <c r="T35">
        <v>10</v>
      </c>
      <c r="U35" s="8" t="s">
        <v>25</v>
      </c>
      <c r="W35" s="14" t="s">
        <v>46</v>
      </c>
      <c r="X35">
        <v>12</v>
      </c>
      <c r="Y35">
        <v>11</v>
      </c>
      <c r="Z35">
        <f t="shared" si="5"/>
        <v>1</v>
      </c>
      <c r="AA35" s="14" t="s">
        <v>46</v>
      </c>
      <c r="AB35">
        <v>16</v>
      </c>
      <c r="AC35">
        <v>16</v>
      </c>
      <c r="AD35" s="15" t="s">
        <v>23</v>
      </c>
      <c r="AF35" s="14" t="s">
        <v>40</v>
      </c>
      <c r="AG35">
        <v>405</v>
      </c>
      <c r="AH35">
        <v>397</v>
      </c>
      <c r="AI35">
        <v>8</v>
      </c>
    </row>
    <row r="36" spans="1:35" ht="17.25">
      <c r="A36" s="3"/>
      <c r="B36" s="14" t="s">
        <v>47</v>
      </c>
      <c r="C36" s="3">
        <v>17</v>
      </c>
      <c r="D36" s="3">
        <v>17</v>
      </c>
      <c r="E36" s="1" t="s">
        <v>24</v>
      </c>
      <c r="F36" s="1">
        <f>G36</f>
        <v>14</v>
      </c>
      <c r="G36">
        <v>14</v>
      </c>
      <c r="H36" s="8" t="s">
        <v>25</v>
      </c>
      <c r="I36" s="14" t="s">
        <v>47</v>
      </c>
      <c r="J36">
        <f>K36</f>
        <v>19</v>
      </c>
      <c r="K36">
        <v>19</v>
      </c>
      <c r="L36" s="8" t="s">
        <v>25</v>
      </c>
      <c r="M36">
        <f>N36</f>
        <v>15</v>
      </c>
      <c r="N36">
        <v>15</v>
      </c>
      <c r="O36" s="8" t="s">
        <v>25</v>
      </c>
      <c r="P36" t="s">
        <v>36</v>
      </c>
      <c r="Q36" t="s">
        <v>37</v>
      </c>
      <c r="R36" s="8" t="s">
        <v>38</v>
      </c>
      <c r="S36">
        <v>17</v>
      </c>
      <c r="T36">
        <v>17</v>
      </c>
      <c r="U36" s="8" t="s">
        <v>25</v>
      </c>
      <c r="W36" s="14" t="s">
        <v>47</v>
      </c>
      <c r="X36">
        <v>11</v>
      </c>
      <c r="Y36">
        <v>11</v>
      </c>
      <c r="Z36" s="15" t="s">
        <v>23</v>
      </c>
      <c r="AA36" s="14" t="s">
        <v>47</v>
      </c>
      <c r="AB36">
        <v>25</v>
      </c>
      <c r="AC36">
        <v>25</v>
      </c>
      <c r="AD36" s="15" t="s">
        <v>23</v>
      </c>
      <c r="AF36" s="14" t="s">
        <v>41</v>
      </c>
      <c r="AG36">
        <v>734</v>
      </c>
      <c r="AH36">
        <v>733</v>
      </c>
      <c r="AI36">
        <v>1</v>
      </c>
    </row>
    <row r="37" spans="1:35" ht="17.25">
      <c r="A37" s="3"/>
      <c r="B37" s="14" t="s">
        <v>48</v>
      </c>
      <c r="C37" s="3">
        <v>96</v>
      </c>
      <c r="D37" s="3">
        <v>66</v>
      </c>
      <c r="E37" s="1">
        <v>30</v>
      </c>
      <c r="F37" s="1">
        <f>G37+H37</f>
        <v>133</v>
      </c>
      <c r="G37">
        <v>89</v>
      </c>
      <c r="H37">
        <v>44</v>
      </c>
      <c r="I37" s="14" t="s">
        <v>48</v>
      </c>
      <c r="J37">
        <f>K37+L37</f>
        <v>90</v>
      </c>
      <c r="K37">
        <v>76</v>
      </c>
      <c r="L37">
        <v>14</v>
      </c>
      <c r="M37">
        <f>N37+O37</f>
        <v>111</v>
      </c>
      <c r="N37">
        <v>98</v>
      </c>
      <c r="O37">
        <v>13</v>
      </c>
      <c r="P37">
        <v>115</v>
      </c>
      <c r="Q37">
        <v>97</v>
      </c>
      <c r="R37">
        <v>18</v>
      </c>
      <c r="S37">
        <f>S11-S13-S14-S15-S16-S17-S18-S19-S20-S21-S22-S23-S24-S25-S26-S27-S28-S29-S30-S31-S32-S33-S34-S35-S36</f>
        <v>160</v>
      </c>
      <c r="T37">
        <f>T11-T13-T14-T15-T16-T17-T18-T19-T20-T21-T22-T23-T24-T25-T26-T27-T28-T29-T30-T31-T32-T33-T34-T35-T36</f>
        <v>124</v>
      </c>
      <c r="U37">
        <f>U11-U13-U14-U15-U16-U17-U18-U19-U20-U21-U22-U23-U24-U25-U26-U27-U28-U29-U30-U31-U32-U33-U34-U35-U36</f>
        <v>36</v>
      </c>
      <c r="W37" s="14" t="s">
        <v>48</v>
      </c>
      <c r="X37">
        <f>9546-SUM(X13:X36)</f>
        <v>210</v>
      </c>
      <c r="Y37">
        <f>8245-SUM(Y13:Y36)</f>
        <v>172</v>
      </c>
      <c r="Z37">
        <f t="shared" si="5"/>
        <v>38</v>
      </c>
      <c r="AA37" s="14" t="s">
        <v>48</v>
      </c>
      <c r="AB37">
        <f>10540-SUM(AB13:AB36)</f>
        <v>228</v>
      </c>
      <c r="AC37">
        <f>9312-SUM(AC13:AC36)</f>
        <v>213</v>
      </c>
      <c r="AD37">
        <f t="shared" si="7"/>
        <v>15</v>
      </c>
      <c r="AF37" s="14" t="s">
        <v>42</v>
      </c>
      <c r="AG37">
        <v>121</v>
      </c>
      <c r="AH37">
        <v>120</v>
      </c>
      <c r="AI37">
        <v>1</v>
      </c>
    </row>
    <row r="38" spans="1:35" ht="17.25">
      <c r="A38" s="3"/>
      <c r="B38" s="11"/>
      <c r="C38" s="3"/>
      <c r="D38" s="3"/>
      <c r="E38" s="1"/>
      <c r="F38" s="1"/>
      <c r="I38" s="11"/>
      <c r="W38" s="11"/>
      <c r="AA38" s="11"/>
      <c r="AF38" s="14" t="s">
        <v>43</v>
      </c>
      <c r="AG38">
        <v>338</v>
      </c>
      <c r="AH38">
        <v>319</v>
      </c>
      <c r="AI38">
        <v>19</v>
      </c>
    </row>
    <row r="39" spans="1:35" ht="17.25">
      <c r="A39" s="3"/>
      <c r="B39" s="13" t="s">
        <v>49</v>
      </c>
      <c r="C39" s="3">
        <v>987</v>
      </c>
      <c r="D39" s="3">
        <v>857</v>
      </c>
      <c r="E39" s="1">
        <v>130</v>
      </c>
      <c r="F39" s="1">
        <f>F41+F50</f>
        <v>1256</v>
      </c>
      <c r="G39">
        <f>G41+G50</f>
        <v>1015</v>
      </c>
      <c r="H39">
        <f>H41+H50</f>
        <v>241</v>
      </c>
      <c r="I39" s="13" t="s">
        <v>49</v>
      </c>
      <c r="J39">
        <f aca="true" t="shared" si="8" ref="J39:O39">J41+J50</f>
        <v>1497</v>
      </c>
      <c r="K39">
        <f t="shared" si="8"/>
        <v>1174</v>
      </c>
      <c r="L39">
        <f t="shared" si="8"/>
        <v>323</v>
      </c>
      <c r="M39">
        <f t="shared" si="8"/>
        <v>1742</v>
      </c>
      <c r="N39">
        <f t="shared" si="8"/>
        <v>1401</v>
      </c>
      <c r="O39">
        <f t="shared" si="8"/>
        <v>341</v>
      </c>
      <c r="P39">
        <v>1821</v>
      </c>
      <c r="Q39">
        <v>1510</v>
      </c>
      <c r="R39">
        <v>311</v>
      </c>
      <c r="S39">
        <v>2261</v>
      </c>
      <c r="T39">
        <v>1890</v>
      </c>
      <c r="U39">
        <v>371</v>
      </c>
      <c r="W39" s="13" t="s">
        <v>49</v>
      </c>
      <c r="X39">
        <v>2610</v>
      </c>
      <c r="Y39">
        <v>2190</v>
      </c>
      <c r="Z39">
        <f t="shared" si="5"/>
        <v>420</v>
      </c>
      <c r="AA39" s="13" t="s">
        <v>49</v>
      </c>
      <c r="AB39">
        <v>2717</v>
      </c>
      <c r="AC39">
        <v>2330</v>
      </c>
      <c r="AD39">
        <f>AB39-AC39</f>
        <v>387</v>
      </c>
      <c r="AF39" s="14" t="s">
        <v>44</v>
      </c>
      <c r="AG39">
        <v>150</v>
      </c>
      <c r="AH39">
        <v>107</v>
      </c>
      <c r="AI39">
        <v>43</v>
      </c>
    </row>
    <row r="40" spans="1:35" ht="17.25">
      <c r="A40" s="3"/>
      <c r="B40" s="11"/>
      <c r="C40" s="3"/>
      <c r="D40" s="3"/>
      <c r="E40" s="1"/>
      <c r="F40" s="1"/>
      <c r="I40" s="11"/>
      <c r="W40" s="11"/>
      <c r="AA40" s="11"/>
      <c r="AF40" s="14" t="s">
        <v>45</v>
      </c>
      <c r="AG40">
        <v>394</v>
      </c>
      <c r="AH40">
        <v>298</v>
      </c>
      <c r="AI40">
        <v>96</v>
      </c>
    </row>
    <row r="41" spans="1:35" ht="17.25">
      <c r="A41" s="3"/>
      <c r="B41" s="11" t="s">
        <v>50</v>
      </c>
      <c r="C41" s="3">
        <v>984</v>
      </c>
      <c r="D41" s="3">
        <v>855</v>
      </c>
      <c r="E41" s="1">
        <v>130</v>
      </c>
      <c r="F41" s="1">
        <f>SUM(F42:F48)</f>
        <v>1230</v>
      </c>
      <c r="G41">
        <f>SUM(G42:G48)</f>
        <v>992</v>
      </c>
      <c r="H41">
        <f>SUM(H42:H48)</f>
        <v>238</v>
      </c>
      <c r="I41" s="11" t="s">
        <v>50</v>
      </c>
      <c r="J41">
        <f aca="true" t="shared" si="9" ref="J41:O41">SUM(J42:J48)</f>
        <v>1480</v>
      </c>
      <c r="K41">
        <f t="shared" si="9"/>
        <v>1160</v>
      </c>
      <c r="L41">
        <f t="shared" si="9"/>
        <v>320</v>
      </c>
      <c r="M41">
        <f t="shared" si="9"/>
        <v>1705</v>
      </c>
      <c r="N41">
        <f t="shared" si="9"/>
        <v>1369</v>
      </c>
      <c r="O41">
        <f t="shared" si="9"/>
        <v>336</v>
      </c>
      <c r="P41">
        <v>1808</v>
      </c>
      <c r="Q41">
        <v>1497</v>
      </c>
      <c r="R41">
        <v>311</v>
      </c>
      <c r="S41">
        <v>2203</v>
      </c>
      <c r="T41">
        <v>1853</v>
      </c>
      <c r="U41">
        <f>S41-T41</f>
        <v>350</v>
      </c>
      <c r="W41" s="11" t="s">
        <v>50</v>
      </c>
      <c r="X41">
        <v>2571</v>
      </c>
      <c r="Y41">
        <v>2158</v>
      </c>
      <c r="Z41">
        <f aca="true" t="shared" si="10" ref="Z41:Z48">X41-Y41</f>
        <v>413</v>
      </c>
      <c r="AA41" s="11" t="s">
        <v>50</v>
      </c>
      <c r="AB41">
        <v>2669</v>
      </c>
      <c r="AC41">
        <v>2292</v>
      </c>
      <c r="AD41">
        <f aca="true" t="shared" si="11" ref="AD41:AD48">AB41-AC41</f>
        <v>377</v>
      </c>
      <c r="AF41" s="14" t="s">
        <v>48</v>
      </c>
      <c r="AG41">
        <v>37</v>
      </c>
      <c r="AH41">
        <v>35</v>
      </c>
      <c r="AI41">
        <v>2</v>
      </c>
    </row>
    <row r="42" spans="1:32" ht="17.25">
      <c r="A42" s="3"/>
      <c r="B42" s="14" t="s">
        <v>51</v>
      </c>
      <c r="C42" s="3">
        <v>613</v>
      </c>
      <c r="D42" s="3">
        <v>506</v>
      </c>
      <c r="E42" s="1">
        <v>107</v>
      </c>
      <c r="F42" s="1">
        <f>G42+H42</f>
        <v>710</v>
      </c>
      <c r="G42">
        <v>534</v>
      </c>
      <c r="H42">
        <v>176</v>
      </c>
      <c r="I42" s="14" t="s">
        <v>51</v>
      </c>
      <c r="J42">
        <f>K42+L42</f>
        <v>853</v>
      </c>
      <c r="K42">
        <v>610</v>
      </c>
      <c r="L42">
        <v>243</v>
      </c>
      <c r="M42">
        <f>N42+O42</f>
        <v>837</v>
      </c>
      <c r="N42">
        <v>622</v>
      </c>
      <c r="O42">
        <v>215</v>
      </c>
      <c r="P42">
        <v>833</v>
      </c>
      <c r="Q42">
        <v>633</v>
      </c>
      <c r="R42">
        <v>200</v>
      </c>
      <c r="S42">
        <v>1022</v>
      </c>
      <c r="T42">
        <v>780</v>
      </c>
      <c r="U42">
        <f>S42-T42</f>
        <v>242</v>
      </c>
      <c r="W42" s="14" t="s">
        <v>51</v>
      </c>
      <c r="X42">
        <v>1067</v>
      </c>
      <c r="Y42">
        <v>816</v>
      </c>
      <c r="Z42">
        <f t="shared" si="10"/>
        <v>251</v>
      </c>
      <c r="AA42" s="14" t="s">
        <v>51</v>
      </c>
      <c r="AB42">
        <v>1017</v>
      </c>
      <c r="AC42">
        <v>795</v>
      </c>
      <c r="AD42">
        <f t="shared" si="11"/>
        <v>222</v>
      </c>
      <c r="AF42" s="11"/>
    </row>
    <row r="43" spans="1:35" ht="17.25">
      <c r="A43" s="3"/>
      <c r="B43" s="14" t="s">
        <v>52</v>
      </c>
      <c r="C43" s="3">
        <v>38</v>
      </c>
      <c r="D43" s="3">
        <v>32</v>
      </c>
      <c r="E43" s="1">
        <v>6</v>
      </c>
      <c r="F43" s="1">
        <f>G43+H43</f>
        <v>35</v>
      </c>
      <c r="G43">
        <v>34</v>
      </c>
      <c r="H43">
        <v>1</v>
      </c>
      <c r="I43" s="14" t="s">
        <v>52</v>
      </c>
      <c r="J43">
        <f>K43</f>
        <v>35</v>
      </c>
      <c r="K43">
        <v>35</v>
      </c>
      <c r="L43" s="8" t="s">
        <v>25</v>
      </c>
      <c r="M43">
        <f>N43</f>
        <v>39</v>
      </c>
      <c r="N43">
        <v>39</v>
      </c>
      <c r="O43" s="8" t="s">
        <v>25</v>
      </c>
      <c r="P43">
        <v>57</v>
      </c>
      <c r="Q43">
        <v>54</v>
      </c>
      <c r="R43">
        <v>3</v>
      </c>
      <c r="S43">
        <v>43</v>
      </c>
      <c r="T43">
        <v>41</v>
      </c>
      <c r="U43">
        <f>S43-T43</f>
        <v>2</v>
      </c>
      <c r="W43" s="14" t="s">
        <v>52</v>
      </c>
      <c r="X43" s="8">
        <v>64</v>
      </c>
      <c r="Y43" s="8">
        <v>64</v>
      </c>
      <c r="Z43" s="15" t="s">
        <v>23</v>
      </c>
      <c r="AA43" s="14" t="s">
        <v>52</v>
      </c>
      <c r="AB43" s="8">
        <v>76</v>
      </c>
      <c r="AC43" s="8">
        <v>72</v>
      </c>
      <c r="AD43" s="15">
        <v>4</v>
      </c>
      <c r="AF43" s="13" t="s">
        <v>49</v>
      </c>
      <c r="AG43" s="21">
        <v>2975</v>
      </c>
      <c r="AH43" s="21">
        <v>2506</v>
      </c>
      <c r="AI43" s="21">
        <v>469</v>
      </c>
    </row>
    <row r="44" spans="1:32" ht="17.25">
      <c r="A44" s="3"/>
      <c r="B44" s="14" t="s">
        <v>53</v>
      </c>
      <c r="C44" s="3">
        <v>41</v>
      </c>
      <c r="D44" s="3">
        <v>37</v>
      </c>
      <c r="E44" s="1">
        <v>4</v>
      </c>
      <c r="F44" s="1">
        <f>G44+H44</f>
        <v>76</v>
      </c>
      <c r="G44">
        <v>38</v>
      </c>
      <c r="H44">
        <v>38</v>
      </c>
      <c r="I44" s="14" t="s">
        <v>53</v>
      </c>
      <c r="J44">
        <f>K44+L44</f>
        <v>77</v>
      </c>
      <c r="K44">
        <v>47</v>
      </c>
      <c r="L44">
        <v>30</v>
      </c>
      <c r="M44">
        <f>N44+O44</f>
        <v>95</v>
      </c>
      <c r="N44">
        <v>68</v>
      </c>
      <c r="O44">
        <v>27</v>
      </c>
      <c r="P44">
        <v>108</v>
      </c>
      <c r="Q44">
        <v>81</v>
      </c>
      <c r="R44">
        <v>27</v>
      </c>
      <c r="S44">
        <v>128</v>
      </c>
      <c r="T44">
        <v>114</v>
      </c>
      <c r="U44">
        <f>S44-T44</f>
        <v>14</v>
      </c>
      <c r="W44" s="14" t="s">
        <v>53</v>
      </c>
      <c r="X44" s="8">
        <v>152</v>
      </c>
      <c r="Y44" s="8">
        <v>128</v>
      </c>
      <c r="Z44">
        <f t="shared" si="10"/>
        <v>24</v>
      </c>
      <c r="AA44" s="14" t="s">
        <v>53</v>
      </c>
      <c r="AB44" s="8">
        <v>172</v>
      </c>
      <c r="AC44" s="8">
        <v>144</v>
      </c>
      <c r="AD44">
        <f t="shared" si="11"/>
        <v>28</v>
      </c>
      <c r="AF44" s="11"/>
    </row>
    <row r="45" spans="1:35" ht="17.25">
      <c r="A45" s="3"/>
      <c r="B45" s="14" t="s">
        <v>54</v>
      </c>
      <c r="C45" s="3">
        <v>168</v>
      </c>
      <c r="D45" s="3">
        <v>165</v>
      </c>
      <c r="E45" s="1">
        <v>3</v>
      </c>
      <c r="F45" s="1">
        <f>G45+H45</f>
        <v>188</v>
      </c>
      <c r="G45">
        <v>184</v>
      </c>
      <c r="H45">
        <v>4</v>
      </c>
      <c r="I45" s="14" t="s">
        <v>54</v>
      </c>
      <c r="J45">
        <f>K45+L45</f>
        <v>216</v>
      </c>
      <c r="K45">
        <v>209</v>
      </c>
      <c r="L45">
        <v>7</v>
      </c>
      <c r="M45">
        <f>N45+O45</f>
        <v>271</v>
      </c>
      <c r="N45">
        <v>261</v>
      </c>
      <c r="O45">
        <v>10</v>
      </c>
      <c r="P45">
        <v>307</v>
      </c>
      <c r="Q45">
        <v>297</v>
      </c>
      <c r="R45">
        <v>10</v>
      </c>
      <c r="S45">
        <v>376</v>
      </c>
      <c r="T45">
        <v>365</v>
      </c>
      <c r="U45">
        <f>S45-T45</f>
        <v>11</v>
      </c>
      <c r="W45" s="14" t="s">
        <v>54</v>
      </c>
      <c r="X45" s="8">
        <v>420</v>
      </c>
      <c r="Y45" s="8">
        <v>406</v>
      </c>
      <c r="Z45">
        <f t="shared" si="10"/>
        <v>14</v>
      </c>
      <c r="AA45" s="14" t="s">
        <v>54</v>
      </c>
      <c r="AB45" s="8">
        <v>458</v>
      </c>
      <c r="AC45" s="8">
        <v>444</v>
      </c>
      <c r="AD45">
        <f t="shared" si="11"/>
        <v>14</v>
      </c>
      <c r="AF45" s="11" t="s">
        <v>50</v>
      </c>
      <c r="AG45">
        <v>2878</v>
      </c>
      <c r="AH45">
        <v>2421</v>
      </c>
      <c r="AI45">
        <v>457</v>
      </c>
    </row>
    <row r="46" spans="1:35" ht="17.25">
      <c r="A46" s="3"/>
      <c r="B46" s="14" t="s">
        <v>55</v>
      </c>
      <c r="C46" s="3">
        <v>32</v>
      </c>
      <c r="D46" s="3">
        <v>29</v>
      </c>
      <c r="E46" s="1">
        <v>3</v>
      </c>
      <c r="F46" s="1">
        <f>G46+H46</f>
        <v>57</v>
      </c>
      <c r="G46">
        <v>53</v>
      </c>
      <c r="H46">
        <v>4</v>
      </c>
      <c r="I46" s="14" t="s">
        <v>55</v>
      </c>
      <c r="J46">
        <f>K46+L46</f>
        <v>66</v>
      </c>
      <c r="K46">
        <v>61</v>
      </c>
      <c r="L46">
        <v>5</v>
      </c>
      <c r="M46">
        <f>N46+O46</f>
        <v>74</v>
      </c>
      <c r="N46">
        <v>66</v>
      </c>
      <c r="O46">
        <v>8</v>
      </c>
      <c r="P46">
        <v>90</v>
      </c>
      <c r="Q46">
        <v>70</v>
      </c>
      <c r="R46">
        <v>20</v>
      </c>
      <c r="S46">
        <v>86</v>
      </c>
      <c r="T46">
        <v>73</v>
      </c>
      <c r="U46">
        <v>13</v>
      </c>
      <c r="W46" s="14" t="s">
        <v>55</v>
      </c>
      <c r="X46" s="8">
        <v>98</v>
      </c>
      <c r="Y46" s="8">
        <v>85</v>
      </c>
      <c r="Z46">
        <f t="shared" si="10"/>
        <v>13</v>
      </c>
      <c r="AA46" s="14" t="s">
        <v>55</v>
      </c>
      <c r="AB46" s="8">
        <v>96</v>
      </c>
      <c r="AC46" s="8">
        <v>87</v>
      </c>
      <c r="AD46">
        <f t="shared" si="11"/>
        <v>9</v>
      </c>
      <c r="AF46" s="14" t="s">
        <v>51</v>
      </c>
      <c r="AG46">
        <v>1076</v>
      </c>
      <c r="AH46">
        <v>804</v>
      </c>
      <c r="AI46">
        <v>272</v>
      </c>
    </row>
    <row r="47" spans="1:35" ht="17.25">
      <c r="A47" s="3"/>
      <c r="B47" s="14" t="s">
        <v>56</v>
      </c>
      <c r="C47" s="3">
        <v>13</v>
      </c>
      <c r="D47" s="3">
        <v>13</v>
      </c>
      <c r="E47" s="9" t="s">
        <v>24</v>
      </c>
      <c r="F47" s="1">
        <f>G47</f>
        <v>45</v>
      </c>
      <c r="G47">
        <v>45</v>
      </c>
      <c r="H47" s="8" t="s">
        <v>25</v>
      </c>
      <c r="I47" s="14" t="s">
        <v>56</v>
      </c>
      <c r="J47">
        <f>K47</f>
        <v>72</v>
      </c>
      <c r="K47">
        <v>72</v>
      </c>
      <c r="L47" s="8" t="s">
        <v>25</v>
      </c>
      <c r="M47">
        <f>N47</f>
        <v>111</v>
      </c>
      <c r="N47">
        <v>111</v>
      </c>
      <c r="O47" s="8" t="s">
        <v>25</v>
      </c>
      <c r="P47">
        <v>156</v>
      </c>
      <c r="Q47">
        <v>151</v>
      </c>
      <c r="R47">
        <v>5</v>
      </c>
      <c r="S47">
        <v>215</v>
      </c>
      <c r="T47">
        <v>211</v>
      </c>
      <c r="U47">
        <v>4</v>
      </c>
      <c r="W47" s="14" t="s">
        <v>56</v>
      </c>
      <c r="X47" s="8">
        <v>289</v>
      </c>
      <c r="Y47" s="8">
        <v>280</v>
      </c>
      <c r="Z47">
        <f t="shared" si="10"/>
        <v>9</v>
      </c>
      <c r="AA47" s="14" t="s">
        <v>56</v>
      </c>
      <c r="AB47" s="8">
        <v>374</v>
      </c>
      <c r="AC47" s="8">
        <v>367</v>
      </c>
      <c r="AD47">
        <f t="shared" si="11"/>
        <v>7</v>
      </c>
      <c r="AF47" s="14" t="s">
        <v>52</v>
      </c>
      <c r="AG47">
        <v>85</v>
      </c>
      <c r="AH47">
        <v>79</v>
      </c>
      <c r="AI47">
        <v>6</v>
      </c>
    </row>
    <row r="48" spans="1:35" ht="17.25">
      <c r="A48" s="3"/>
      <c r="B48" s="14" t="s">
        <v>57</v>
      </c>
      <c r="C48" s="3">
        <v>79</v>
      </c>
      <c r="D48" s="3">
        <v>73</v>
      </c>
      <c r="E48" s="1">
        <v>6</v>
      </c>
      <c r="F48" s="1">
        <f>G48+H48</f>
        <v>119</v>
      </c>
      <c r="G48">
        <v>104</v>
      </c>
      <c r="H48">
        <v>15</v>
      </c>
      <c r="I48" s="14" t="s">
        <v>57</v>
      </c>
      <c r="J48">
        <f>K48+L48</f>
        <v>161</v>
      </c>
      <c r="K48">
        <v>126</v>
      </c>
      <c r="L48">
        <v>35</v>
      </c>
      <c r="M48">
        <f>N48+O48</f>
        <v>278</v>
      </c>
      <c r="N48">
        <v>202</v>
      </c>
      <c r="O48">
        <v>76</v>
      </c>
      <c r="P48">
        <v>257</v>
      </c>
      <c r="Q48">
        <v>211</v>
      </c>
      <c r="R48">
        <v>46</v>
      </c>
      <c r="S48">
        <f>S41-S42-S43-S44-S45-S46-S47</f>
        <v>333</v>
      </c>
      <c r="T48">
        <f>T41-T42-T43-T44-T45-T46-T47</f>
        <v>269</v>
      </c>
      <c r="U48">
        <f>U41-U42-U43-U44-U45-U46-U47</f>
        <v>64</v>
      </c>
      <c r="W48" s="14" t="s">
        <v>57</v>
      </c>
      <c r="X48" s="8">
        <f>2571-SUM(X42:X47)</f>
        <v>481</v>
      </c>
      <c r="Y48" s="8">
        <f>2190-SUM(Y42:Y47)</f>
        <v>411</v>
      </c>
      <c r="Z48">
        <f t="shared" si="10"/>
        <v>70</v>
      </c>
      <c r="AA48" s="14" t="s">
        <v>57</v>
      </c>
      <c r="AB48" s="8">
        <v>476</v>
      </c>
      <c r="AC48" s="8">
        <v>383</v>
      </c>
      <c r="AD48">
        <f t="shared" si="11"/>
        <v>93</v>
      </c>
      <c r="AF48" s="14" t="s">
        <v>53</v>
      </c>
      <c r="AG48">
        <v>174</v>
      </c>
      <c r="AH48">
        <v>138</v>
      </c>
      <c r="AI48">
        <v>36</v>
      </c>
    </row>
    <row r="49" spans="1:35" ht="17.25">
      <c r="A49" s="3"/>
      <c r="B49" s="11"/>
      <c r="C49" s="3"/>
      <c r="D49" s="3"/>
      <c r="E49" s="1"/>
      <c r="F49" s="1"/>
      <c r="I49" s="11"/>
      <c r="W49" s="11"/>
      <c r="AA49" s="11"/>
      <c r="AF49" s="14" t="s">
        <v>54</v>
      </c>
      <c r="AG49">
        <v>453</v>
      </c>
      <c r="AH49">
        <v>442</v>
      </c>
      <c r="AI49">
        <v>11</v>
      </c>
    </row>
    <row r="50" spans="1:35" ht="17.25">
      <c r="A50" s="1"/>
      <c r="B50" s="11" t="s">
        <v>58</v>
      </c>
      <c r="C50" s="1">
        <v>3</v>
      </c>
      <c r="D50" s="1">
        <v>2</v>
      </c>
      <c r="E50" s="1">
        <v>1</v>
      </c>
      <c r="F50" s="1">
        <f>G50+H50</f>
        <v>26</v>
      </c>
      <c r="G50" s="1">
        <v>23</v>
      </c>
      <c r="H50" s="1">
        <v>3</v>
      </c>
      <c r="I50" s="11" t="s">
        <v>58</v>
      </c>
      <c r="J50" s="1">
        <f>K50+L50</f>
        <v>17</v>
      </c>
      <c r="K50" s="1">
        <v>14</v>
      </c>
      <c r="L50" s="1">
        <v>3</v>
      </c>
      <c r="M50" s="1">
        <f>N50+O50</f>
        <v>37</v>
      </c>
      <c r="N50" s="1">
        <v>32</v>
      </c>
      <c r="O50" s="1">
        <v>5</v>
      </c>
      <c r="P50" s="1">
        <v>13</v>
      </c>
      <c r="Q50" s="1">
        <v>13</v>
      </c>
      <c r="R50" s="9" t="s">
        <v>25</v>
      </c>
      <c r="S50" s="1">
        <f aca="true" t="shared" si="12" ref="S50:Z50">S39-S41</f>
        <v>58</v>
      </c>
      <c r="T50" s="1">
        <f t="shared" si="12"/>
        <v>37</v>
      </c>
      <c r="U50" s="1">
        <f t="shared" si="12"/>
        <v>21</v>
      </c>
      <c r="V50" s="17"/>
      <c r="W50" s="11" t="s">
        <v>58</v>
      </c>
      <c r="X50" s="8">
        <f t="shared" si="12"/>
        <v>39</v>
      </c>
      <c r="Y50" s="8">
        <f t="shared" si="12"/>
        <v>32</v>
      </c>
      <c r="Z50" s="8">
        <f t="shared" si="12"/>
        <v>7</v>
      </c>
      <c r="AA50" s="11" t="s">
        <v>58</v>
      </c>
      <c r="AB50" s="8">
        <f>AB39-AB41</f>
        <v>48</v>
      </c>
      <c r="AC50" s="8">
        <f>AC39-AC41</f>
        <v>38</v>
      </c>
      <c r="AD50" s="8">
        <f>AD39-AD41</f>
        <v>10</v>
      </c>
      <c r="AE50" s="17"/>
      <c r="AF50" s="14" t="s">
        <v>55</v>
      </c>
      <c r="AG50">
        <v>106</v>
      </c>
      <c r="AH50">
        <v>94</v>
      </c>
      <c r="AI50">
        <v>12</v>
      </c>
    </row>
    <row r="51" spans="1:35" ht="17.25">
      <c r="A51" s="10"/>
      <c r="B51" s="10"/>
      <c r="C51" s="10"/>
      <c r="D51" s="10"/>
      <c r="E51" s="10" t="s">
        <v>59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22" t="s">
        <v>74</v>
      </c>
      <c r="W51" s="10"/>
      <c r="X51" s="10"/>
      <c r="Y51" s="10"/>
      <c r="Z51" s="10"/>
      <c r="AA51" s="10"/>
      <c r="AB51" s="10"/>
      <c r="AC51" s="10"/>
      <c r="AD51" s="22" t="s">
        <v>75</v>
      </c>
      <c r="AF51" s="14" t="s">
        <v>56</v>
      </c>
      <c r="AG51">
        <v>423</v>
      </c>
      <c r="AH51">
        <v>419</v>
      </c>
      <c r="AI51">
        <v>4</v>
      </c>
    </row>
    <row r="52" spans="9:35" ht="17.25">
      <c r="I52" t="s">
        <v>61</v>
      </c>
      <c r="W52" t="s">
        <v>61</v>
      </c>
      <c r="AA52" t="s">
        <v>61</v>
      </c>
      <c r="AF52" s="14" t="s">
        <v>57</v>
      </c>
      <c r="AG52">
        <v>561</v>
      </c>
      <c r="AH52">
        <v>445</v>
      </c>
      <c r="AI52">
        <v>116</v>
      </c>
    </row>
    <row r="53" ht="17.25">
      <c r="AF53" s="11"/>
    </row>
    <row r="54" spans="24:32" ht="17.25" hidden="1">
      <c r="X54">
        <v>13</v>
      </c>
      <c r="Y54">
        <v>12</v>
      </c>
      <c r="AB54">
        <v>13</v>
      </c>
      <c r="AC54">
        <v>12</v>
      </c>
      <c r="AF54" s="11" t="s">
        <v>58</v>
      </c>
    </row>
    <row r="55" spans="24:32" ht="17.25" hidden="1">
      <c r="X55">
        <v>22</v>
      </c>
      <c r="Y55">
        <v>16</v>
      </c>
      <c r="AB55">
        <v>22</v>
      </c>
      <c r="AC55">
        <v>16</v>
      </c>
      <c r="AF55" s="10"/>
    </row>
    <row r="56" spans="24:32" ht="17.25" hidden="1">
      <c r="X56">
        <v>4</v>
      </c>
      <c r="Y56">
        <v>4</v>
      </c>
      <c r="AB56">
        <v>4</v>
      </c>
      <c r="AC56">
        <v>4</v>
      </c>
      <c r="AF56" t="s">
        <v>61</v>
      </c>
    </row>
    <row r="57" spans="24:29" ht="17.25" hidden="1">
      <c r="X57">
        <v>15</v>
      </c>
      <c r="Y57">
        <v>12</v>
      </c>
      <c r="AB57">
        <v>15</v>
      </c>
      <c r="AC57">
        <v>12</v>
      </c>
    </row>
    <row r="58" spans="24:29" ht="17.25" hidden="1">
      <c r="X58">
        <v>19</v>
      </c>
      <c r="Y58">
        <v>12</v>
      </c>
      <c r="AB58">
        <v>19</v>
      </c>
      <c r="AC58">
        <v>12</v>
      </c>
    </row>
    <row r="59" spans="24:29" ht="17.25" hidden="1">
      <c r="X59">
        <v>2</v>
      </c>
      <c r="Y59">
        <v>2</v>
      </c>
      <c r="AB59">
        <v>2</v>
      </c>
      <c r="AC59">
        <v>2</v>
      </c>
    </row>
    <row r="60" spans="24:29" ht="17.25" hidden="1">
      <c r="X60">
        <v>4</v>
      </c>
      <c r="Y60">
        <v>4</v>
      </c>
      <c r="AB60">
        <v>4</v>
      </c>
      <c r="AC60">
        <v>4</v>
      </c>
    </row>
    <row r="61" spans="24:29" ht="17.25" hidden="1">
      <c r="X61">
        <v>1</v>
      </c>
      <c r="Y61">
        <v>1</v>
      </c>
      <c r="AB61">
        <v>1</v>
      </c>
      <c r="AC61">
        <v>1</v>
      </c>
    </row>
    <row r="62" spans="24:29" ht="17.25" hidden="1">
      <c r="X62">
        <v>3</v>
      </c>
      <c r="Y62">
        <v>3</v>
      </c>
      <c r="AB62">
        <v>3</v>
      </c>
      <c r="AC62">
        <v>3</v>
      </c>
    </row>
    <row r="63" spans="24:29" ht="17.25" hidden="1">
      <c r="X63">
        <v>1</v>
      </c>
      <c r="Y63">
        <v>1</v>
      </c>
      <c r="AB63">
        <v>1</v>
      </c>
      <c r="AC63">
        <v>1</v>
      </c>
    </row>
    <row r="64" spans="24:29" ht="17.25" hidden="1">
      <c r="X64">
        <v>1</v>
      </c>
      <c r="Y64">
        <v>1</v>
      </c>
      <c r="AB64">
        <v>1</v>
      </c>
      <c r="AC64">
        <v>1</v>
      </c>
    </row>
    <row r="65" spans="24:29" ht="17.25" hidden="1">
      <c r="X65">
        <v>2</v>
      </c>
      <c r="Y65">
        <v>2</v>
      </c>
      <c r="AB65">
        <v>2</v>
      </c>
      <c r="AC65">
        <v>2</v>
      </c>
    </row>
    <row r="66" spans="24:29" ht="17.25" hidden="1">
      <c r="X66">
        <v>2</v>
      </c>
      <c r="Y66">
        <v>1</v>
      </c>
      <c r="AB66">
        <v>2</v>
      </c>
      <c r="AC66">
        <v>1</v>
      </c>
    </row>
    <row r="67" spans="24:29" ht="17.25" hidden="1">
      <c r="X67">
        <v>1</v>
      </c>
      <c r="Y67">
        <v>1</v>
      </c>
      <c r="AB67">
        <v>1</v>
      </c>
      <c r="AC67">
        <v>1</v>
      </c>
    </row>
    <row r="68" spans="24:29" ht="17.25" hidden="1">
      <c r="X68">
        <v>6</v>
      </c>
      <c r="Y68">
        <v>4</v>
      </c>
      <c r="AB68">
        <v>6</v>
      </c>
      <c r="AC68">
        <v>4</v>
      </c>
    </row>
    <row r="69" spans="24:29" ht="17.25" hidden="1">
      <c r="X69">
        <v>1</v>
      </c>
      <c r="Y69">
        <v>6</v>
      </c>
      <c r="AB69">
        <v>1</v>
      </c>
      <c r="AC69">
        <v>6</v>
      </c>
    </row>
    <row r="70" spans="24:29" ht="17.25" hidden="1">
      <c r="X70">
        <v>18</v>
      </c>
      <c r="Y70">
        <v>1</v>
      </c>
      <c r="AB70">
        <v>18</v>
      </c>
      <c r="AC70">
        <v>1</v>
      </c>
    </row>
    <row r="71" spans="24:29" ht="17.25" hidden="1">
      <c r="X71">
        <v>1</v>
      </c>
      <c r="Y71">
        <v>3</v>
      </c>
      <c r="AB71">
        <v>1</v>
      </c>
      <c r="AC71">
        <v>3</v>
      </c>
    </row>
    <row r="72" spans="24:29" ht="17.25" hidden="1">
      <c r="X72">
        <v>4</v>
      </c>
      <c r="Y72">
        <v>6</v>
      </c>
      <c r="AB72">
        <v>4</v>
      </c>
      <c r="AC72">
        <v>6</v>
      </c>
    </row>
    <row r="73" spans="24:29" ht="17.25" hidden="1">
      <c r="X73">
        <v>7</v>
      </c>
      <c r="Y73">
        <v>1</v>
      </c>
      <c r="AB73">
        <v>7</v>
      </c>
      <c r="AC73">
        <v>1</v>
      </c>
    </row>
    <row r="74" spans="24:29" ht="17.25" hidden="1">
      <c r="X74">
        <v>1</v>
      </c>
      <c r="Y74">
        <v>12</v>
      </c>
      <c r="AB74">
        <v>1</v>
      </c>
      <c r="AC74">
        <v>12</v>
      </c>
    </row>
    <row r="75" spans="24:29" ht="17.25" hidden="1">
      <c r="X75">
        <v>12</v>
      </c>
      <c r="Y75">
        <v>1</v>
      </c>
      <c r="AB75">
        <v>12</v>
      </c>
      <c r="AC75">
        <v>1</v>
      </c>
    </row>
    <row r="76" spans="24:29" ht="17.25" hidden="1">
      <c r="X76">
        <v>1</v>
      </c>
      <c r="Y76">
        <v>2</v>
      </c>
      <c r="AB76">
        <v>1</v>
      </c>
      <c r="AC76">
        <v>2</v>
      </c>
    </row>
    <row r="77" spans="24:29" ht="17.25" hidden="1">
      <c r="X77">
        <v>2</v>
      </c>
      <c r="Y77">
        <v>17</v>
      </c>
      <c r="AB77">
        <v>2</v>
      </c>
      <c r="AC77">
        <v>17</v>
      </c>
    </row>
    <row r="78" spans="24:29" ht="17.25" hidden="1">
      <c r="X78">
        <v>17</v>
      </c>
      <c r="Y78">
        <v>9</v>
      </c>
      <c r="AB78">
        <v>17</v>
      </c>
      <c r="AC78">
        <v>9</v>
      </c>
    </row>
    <row r="79" spans="24:29" ht="17.25" hidden="1">
      <c r="X79">
        <v>9</v>
      </c>
      <c r="Y79">
        <v>13</v>
      </c>
      <c r="AB79">
        <v>9</v>
      </c>
      <c r="AC79">
        <v>13</v>
      </c>
    </row>
    <row r="80" spans="24:29" ht="17.25" hidden="1">
      <c r="X80">
        <v>2</v>
      </c>
      <c r="Y80">
        <v>2</v>
      </c>
      <c r="AB80">
        <v>2</v>
      </c>
      <c r="AC80">
        <v>2</v>
      </c>
    </row>
    <row r="81" spans="24:29" ht="17.25" hidden="1">
      <c r="X81">
        <v>2</v>
      </c>
      <c r="Y81">
        <v>2</v>
      </c>
      <c r="AB81">
        <v>2</v>
      </c>
      <c r="AC81">
        <v>2</v>
      </c>
    </row>
    <row r="82" spans="24:29" ht="17.25" hidden="1">
      <c r="X82">
        <v>1</v>
      </c>
      <c r="Y82">
        <v>3</v>
      </c>
      <c r="AB82">
        <v>1</v>
      </c>
      <c r="AC82">
        <v>3</v>
      </c>
    </row>
    <row r="83" spans="24:29" ht="17.25" hidden="1">
      <c r="X83">
        <v>8</v>
      </c>
      <c r="Y83">
        <v>1</v>
      </c>
      <c r="AB83">
        <v>8</v>
      </c>
      <c r="AC83">
        <v>1</v>
      </c>
    </row>
    <row r="84" spans="24:29" ht="17.25" hidden="1">
      <c r="X84">
        <v>5</v>
      </c>
      <c r="Y84">
        <v>3</v>
      </c>
      <c r="AB84">
        <v>5</v>
      </c>
      <c r="AC84">
        <v>3</v>
      </c>
    </row>
    <row r="85" spans="24:29" ht="17.25" hidden="1">
      <c r="X85">
        <v>1</v>
      </c>
      <c r="Y85">
        <v>7</v>
      </c>
      <c r="AB85">
        <v>1</v>
      </c>
      <c r="AC85">
        <v>7</v>
      </c>
    </row>
    <row r="86" spans="24:29" ht="17.25" hidden="1">
      <c r="X86">
        <v>2</v>
      </c>
      <c r="Y86">
        <v>5</v>
      </c>
      <c r="AB86">
        <v>2</v>
      </c>
      <c r="AC86">
        <v>5</v>
      </c>
    </row>
    <row r="87" spans="24:29" ht="17.25" hidden="1">
      <c r="X87">
        <v>6</v>
      </c>
      <c r="Y87">
        <v>1</v>
      </c>
      <c r="AB87">
        <v>6</v>
      </c>
      <c r="AC87">
        <v>1</v>
      </c>
    </row>
    <row r="88" spans="24:29" ht="17.25" hidden="1">
      <c r="X88">
        <v>1</v>
      </c>
      <c r="Y88">
        <v>2</v>
      </c>
      <c r="AB88">
        <v>1</v>
      </c>
      <c r="AC88">
        <v>2</v>
      </c>
    </row>
    <row r="89" spans="24:29" ht="17.25" hidden="1">
      <c r="X89">
        <v>1</v>
      </c>
      <c r="Y89">
        <v>6</v>
      </c>
      <c r="AB89">
        <v>1</v>
      </c>
      <c r="AC89">
        <v>6</v>
      </c>
    </row>
    <row r="90" spans="24:29" ht="17.25" hidden="1">
      <c r="X90">
        <v>2</v>
      </c>
      <c r="Y90">
        <v>1</v>
      </c>
      <c r="AB90">
        <v>2</v>
      </c>
      <c r="AC90">
        <v>1</v>
      </c>
    </row>
    <row r="91" spans="24:29" ht="17.25" hidden="1">
      <c r="X91">
        <v>2</v>
      </c>
      <c r="Y91">
        <v>1</v>
      </c>
      <c r="AB91">
        <v>2</v>
      </c>
      <c r="AC91">
        <v>1</v>
      </c>
    </row>
    <row r="92" spans="24:29" ht="17.25" hidden="1">
      <c r="X92">
        <v>1</v>
      </c>
      <c r="Y92">
        <v>2</v>
      </c>
      <c r="AB92">
        <v>1</v>
      </c>
      <c r="AC92">
        <v>2</v>
      </c>
    </row>
    <row r="93" spans="25:29" ht="17.25" hidden="1">
      <c r="Y93">
        <v>11</v>
      </c>
      <c r="AC93">
        <v>11</v>
      </c>
    </row>
    <row r="94" spans="32:36" ht="17.25">
      <c r="AF94" s="20" t="s">
        <v>58</v>
      </c>
      <c r="AG94" s="17">
        <v>97</v>
      </c>
      <c r="AH94" s="17">
        <v>85</v>
      </c>
      <c r="AI94" s="17">
        <v>12</v>
      </c>
      <c r="AJ94" s="17"/>
    </row>
    <row r="95" ht="17.25">
      <c r="AI95" s="22" t="s">
        <v>60</v>
      </c>
    </row>
  </sheetData>
  <sheetProtection/>
  <printOptions/>
  <pageMargins left="0.7" right="0.5" top="0.787" bottom="0.5" header="0.512" footer="0.512"/>
  <pageSetup horizontalDpi="300" verticalDpi="300" orientation="portrait" paperSize="9" scale="68" r:id="rId1"/>
  <colBreaks count="1" manualBreakCount="1">
    <brk id="31" min="1" max="94" man="1"/>
  </colBreaks>
  <ignoredErrors>
    <ignoredError sqref="X48:Y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2011-03-14T02:30:34Z</cp:lastPrinted>
  <dcterms:created xsi:type="dcterms:W3CDTF">1997-04-04T02:56:42Z</dcterms:created>
  <dcterms:modified xsi:type="dcterms:W3CDTF">2012-04-26T00:23:52Z</dcterms:modified>
  <cp:category/>
  <cp:version/>
  <cp:contentType/>
  <cp:contentStatus/>
</cp:coreProperties>
</file>